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9.SEPT 2026\SITE\"/>
    </mc:Choice>
  </mc:AlternateContent>
  <xr:revisionPtr revIDLastSave="0" documentId="13_ncr:1_{A1D5375E-7874-4F81-852F-64E95B751907}" xr6:coauthVersionLast="36" xr6:coauthVersionMax="36" xr10:uidLastSave="{00000000-0000-0000-0000-000000000000}"/>
  <bookViews>
    <workbookView xWindow="0" yWindow="0" windowWidth="28800" windowHeight="11625" xr2:uid="{A8606AF2-B008-46D3-BE3E-F6307D8E1D74}"/>
  </bookViews>
  <sheets>
    <sheet name="TESTARE GENETICA" sheetId="1" r:id="rId1"/>
    <sheet name="PET-CT" sheetId="2" r:id="rId2"/>
    <sheet name="HG" sheetId="3" r:id="rId3"/>
  </sheets>
  <externalReferences>
    <externalReference r:id="rId4"/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3" l="1"/>
  <c r="I26" i="3"/>
  <c r="H26" i="3"/>
  <c r="F26" i="3"/>
  <c r="D26" i="3"/>
  <c r="P25" i="3"/>
  <c r="J25" i="3"/>
  <c r="K25" i="3" s="1"/>
  <c r="L25" i="3" s="1"/>
  <c r="P24" i="3"/>
  <c r="J24" i="3"/>
  <c r="K24" i="3" s="1"/>
  <c r="L24" i="3" s="1"/>
  <c r="P23" i="3"/>
  <c r="J23" i="3"/>
  <c r="K23" i="3" s="1"/>
  <c r="L23" i="3" s="1"/>
  <c r="P22" i="3"/>
  <c r="J22" i="3"/>
  <c r="K22" i="3" s="1"/>
  <c r="L22" i="3" s="1"/>
  <c r="P21" i="3"/>
  <c r="J21" i="3"/>
  <c r="K21" i="3" s="1"/>
  <c r="E21" i="3"/>
  <c r="G21" i="3" s="1"/>
  <c r="L21" i="3" s="1"/>
  <c r="P20" i="3"/>
  <c r="J20" i="3"/>
  <c r="K20" i="3" s="1"/>
  <c r="E20" i="3"/>
  <c r="G20" i="3" s="1"/>
  <c r="P19" i="3"/>
  <c r="J19" i="3"/>
  <c r="K19" i="3" s="1"/>
  <c r="E19" i="3"/>
  <c r="G19" i="3" s="1"/>
  <c r="L19" i="3" s="1"/>
  <c r="P18" i="3"/>
  <c r="J18" i="3"/>
  <c r="K18" i="3" s="1"/>
  <c r="E18" i="3"/>
  <c r="G18" i="3" s="1"/>
  <c r="L18" i="3" s="1"/>
  <c r="P17" i="3"/>
  <c r="J17" i="3"/>
  <c r="K17" i="3" s="1"/>
  <c r="E17" i="3"/>
  <c r="G17" i="3" s="1"/>
  <c r="P16" i="3"/>
  <c r="J16" i="3"/>
  <c r="K16" i="3" s="1"/>
  <c r="E16" i="3"/>
  <c r="G16" i="3" s="1"/>
  <c r="P15" i="3"/>
  <c r="J15" i="3"/>
  <c r="K15" i="3" s="1"/>
  <c r="E15" i="3"/>
  <c r="G15" i="3" s="1"/>
  <c r="L15" i="3" s="1"/>
  <c r="P14" i="3"/>
  <c r="J14" i="3"/>
  <c r="K14" i="3" s="1"/>
  <c r="E14" i="3"/>
  <c r="G14" i="3" s="1"/>
  <c r="L14" i="3" s="1"/>
  <c r="P13" i="3"/>
  <c r="J13" i="3"/>
  <c r="K13" i="3" s="1"/>
  <c r="E13" i="3"/>
  <c r="G13" i="3" s="1"/>
  <c r="L13" i="3" s="1"/>
  <c r="P12" i="3"/>
  <c r="J12" i="3"/>
  <c r="K12" i="3" s="1"/>
  <c r="E12" i="3"/>
  <c r="G12" i="3" s="1"/>
  <c r="P11" i="3"/>
  <c r="J11" i="3"/>
  <c r="K11" i="3" s="1"/>
  <c r="E11" i="3"/>
  <c r="G11" i="3" s="1"/>
  <c r="L11" i="3" s="1"/>
  <c r="P10" i="3"/>
  <c r="J10" i="3"/>
  <c r="K10" i="3" s="1"/>
  <c r="E10" i="3"/>
  <c r="G10" i="3" s="1"/>
  <c r="P9" i="3"/>
  <c r="J9" i="3"/>
  <c r="K9" i="3" s="1"/>
  <c r="E9" i="3"/>
  <c r="G9" i="3" s="1"/>
  <c r="P8" i="3"/>
  <c r="J8" i="3"/>
  <c r="K8" i="3" s="1"/>
  <c r="E8" i="3"/>
  <c r="G8" i="3" s="1"/>
  <c r="P7" i="3"/>
  <c r="O26" i="3"/>
  <c r="J7" i="3"/>
  <c r="K7" i="3" s="1"/>
  <c r="E7" i="3"/>
  <c r="K26" i="3" l="1"/>
  <c r="L12" i="3"/>
  <c r="L20" i="3"/>
  <c r="E26" i="3"/>
  <c r="L8" i="3"/>
  <c r="L16" i="3"/>
  <c r="L17" i="3"/>
  <c r="P26" i="3"/>
  <c r="L9" i="3"/>
  <c r="L10" i="3"/>
  <c r="J26" i="3"/>
  <c r="G7" i="3"/>
  <c r="G26" i="3" l="1"/>
  <c r="L7" i="3"/>
  <c r="L26" i="3" s="1"/>
  <c r="N15" i="2" l="1"/>
  <c r="M15" i="2"/>
  <c r="J15" i="2"/>
  <c r="I15" i="2"/>
  <c r="H15" i="2"/>
  <c r="F15" i="2"/>
  <c r="E15" i="2"/>
  <c r="D15" i="2"/>
  <c r="P14" i="2"/>
  <c r="K14" i="2"/>
  <c r="G14" i="2"/>
  <c r="L14" i="2" s="1"/>
  <c r="P13" i="2"/>
  <c r="K13" i="2"/>
  <c r="G13" i="2"/>
  <c r="P12" i="2"/>
  <c r="K12" i="2"/>
  <c r="L12" i="2" s="1"/>
  <c r="G12" i="2"/>
  <c r="P11" i="2"/>
  <c r="K11" i="2"/>
  <c r="L11" i="2" s="1"/>
  <c r="G11" i="2"/>
  <c r="O15" i="2"/>
  <c r="K10" i="2"/>
  <c r="G10" i="2"/>
  <c r="L10" i="2" s="1"/>
  <c r="P9" i="2"/>
  <c r="K9" i="2"/>
  <c r="G9" i="2"/>
  <c r="P8" i="2"/>
  <c r="K8" i="2"/>
  <c r="G8" i="2"/>
  <c r="G15" i="2" l="1"/>
  <c r="L9" i="2"/>
  <c r="K15" i="2"/>
  <c r="L13" i="2"/>
  <c r="L8" i="2"/>
  <c r="P10" i="2"/>
  <c r="P15" i="2" s="1"/>
  <c r="L15" i="2" l="1"/>
  <c r="Q19" i="1" l="1"/>
  <c r="P19" i="1"/>
  <c r="O19" i="1"/>
  <c r="K19" i="1"/>
  <c r="J19" i="1"/>
  <c r="H19" i="1"/>
  <c r="G19" i="1"/>
  <c r="F19" i="1"/>
  <c r="R18" i="1"/>
  <c r="L18" i="1"/>
  <c r="M18" i="1" s="1"/>
  <c r="I18" i="1"/>
  <c r="R17" i="1"/>
  <c r="L17" i="1"/>
  <c r="M17" i="1" s="1"/>
  <c r="I17" i="1"/>
  <c r="R16" i="1"/>
  <c r="L16" i="1"/>
  <c r="M16" i="1" s="1"/>
  <c r="I16" i="1"/>
  <c r="R15" i="1"/>
  <c r="L15" i="1"/>
  <c r="M15" i="1" s="1"/>
  <c r="N15" i="1" s="1"/>
  <c r="I15" i="1"/>
  <c r="R14" i="1"/>
  <c r="L14" i="1"/>
  <c r="M14" i="1" s="1"/>
  <c r="I14" i="1"/>
  <c r="R13" i="1"/>
  <c r="L13" i="1"/>
  <c r="M13" i="1" s="1"/>
  <c r="I13" i="1"/>
  <c r="R12" i="1"/>
  <c r="L12" i="1"/>
  <c r="M12" i="1" s="1"/>
  <c r="N12" i="1" s="1"/>
  <c r="I12" i="1"/>
  <c r="R11" i="1"/>
  <c r="L11" i="1"/>
  <c r="M11" i="1" s="1"/>
  <c r="N11" i="1" s="1"/>
  <c r="I11" i="1"/>
  <c r="R10" i="1"/>
  <c r="L10" i="1"/>
  <c r="M10" i="1" s="1"/>
  <c r="I10" i="1"/>
  <c r="R9" i="1"/>
  <c r="L9" i="1"/>
  <c r="M9" i="1" s="1"/>
  <c r="I9" i="1"/>
  <c r="R8" i="1"/>
  <c r="R19" i="1" s="1"/>
  <c r="L8" i="1"/>
  <c r="I8" i="1"/>
  <c r="I19" i="1" s="1"/>
  <c r="N10" i="1" l="1"/>
  <c r="N14" i="1"/>
  <c r="N18" i="1"/>
  <c r="N9" i="1"/>
  <c r="N13" i="1"/>
  <c r="N17" i="1"/>
  <c r="L19" i="1"/>
  <c r="N16" i="1"/>
  <c r="M8" i="1"/>
  <c r="N8" i="1" l="1"/>
  <c r="N19" i="1" s="1"/>
  <c r="M19" i="1"/>
</calcChain>
</file>

<file path=xl/sharedStrings.xml><?xml version="1.0" encoding="utf-8"?>
<sst xmlns="http://schemas.openxmlformats.org/spreadsheetml/2006/main" count="122" uniqueCount="89">
  <si>
    <t>Subprogramul național de testare genetică</t>
  </si>
  <si>
    <t>NT.CRT.</t>
  </si>
  <si>
    <t xml:space="preserve">NR. CONTR </t>
  </si>
  <si>
    <t>TIP</t>
  </si>
  <si>
    <t>DENUMIRE FURNIZOR</t>
  </si>
  <si>
    <t>TRIM.I 2026</t>
  </si>
  <si>
    <t>TRIM.II 2026</t>
  </si>
  <si>
    <t>SEM.I 2026</t>
  </si>
  <si>
    <t>TRIM.III 2026</t>
  </si>
  <si>
    <t>PNO-0001</t>
  </si>
  <si>
    <t>TESTARE GENETICA</t>
  </si>
  <si>
    <t>PERSONAL GENETICS SRL</t>
  </si>
  <si>
    <t>PNO-0002</t>
  </si>
  <si>
    <t>ONCO TEAM DIAGNOSTIC SA</t>
  </si>
  <si>
    <t>PNO-0004</t>
  </si>
  <si>
    <t xml:space="preserve">CENTRUL MEDICAL UNIREA SRL </t>
  </si>
  <si>
    <t>PNO-0005</t>
  </si>
  <si>
    <t>GRAL MEDICAL SRL</t>
  </si>
  <si>
    <t>PNO-0006</t>
  </si>
  <si>
    <t>PATHOTEAM DIAGNOSTIC SRL</t>
  </si>
  <si>
    <t>PNO-0007</t>
  </si>
  <si>
    <t>GENEKOR MEDICAL SRL</t>
  </si>
  <si>
    <t>PNO-0008</t>
  </si>
  <si>
    <t>CLINICA SANTE SRL</t>
  </si>
  <si>
    <t>PNO-0009</t>
  </si>
  <si>
    <t>SANADOR SRL</t>
  </si>
  <si>
    <t>PNO-0010</t>
  </si>
  <si>
    <t>SPITALUL COLTEA</t>
  </si>
  <si>
    <t>PNO-0011</t>
  </si>
  <si>
    <t>INCD "VICTOR BABES"</t>
  </si>
  <si>
    <t>PNO-0012</t>
  </si>
  <si>
    <t>INST ONCOLOGIC.ALEX TRESTIOREANU</t>
  </si>
  <si>
    <t>TOTAL</t>
  </si>
  <si>
    <t>PROGRAMUL NATIONAL DE PET-CT</t>
  </si>
  <si>
    <t>31.08.2026- VALORI CONTRACTE PET-CT DUPA ALOCARE LUNA SEPTEMBRIE 2026</t>
  </si>
  <si>
    <t>PP1</t>
  </si>
  <si>
    <t>PET</t>
  </si>
  <si>
    <t>AFFIDEA ROMÂNIA SRL</t>
  </si>
  <si>
    <t>PP2</t>
  </si>
  <si>
    <t xml:space="preserve"> MNT HEALTHCARE EUROPE SRL</t>
  </si>
  <si>
    <t>HG0007</t>
  </si>
  <si>
    <t>PP3</t>
  </si>
  <si>
    <t>SPITALUL COLENTINA</t>
  </si>
  <si>
    <t>PP4</t>
  </si>
  <si>
    <t>GLOBAL MEDICAL ULTRA</t>
  </si>
  <si>
    <t>PP5</t>
  </si>
  <si>
    <t>CDT PROVITA</t>
  </si>
  <si>
    <t>PP6</t>
  </si>
  <si>
    <t xml:space="preserve">INSTITUTUL ONCOLOGIC “PROF DR. ALEXANDRU TREISTOREANU </t>
  </si>
  <si>
    <t>HEMOGLOBINA GLICOZILATA</t>
  </si>
  <si>
    <t xml:space="preserve"> VALORI DE CONTRACT HG DUPA ALOCARE LUNA SEPTEMBRIE 2026</t>
  </si>
  <si>
    <t>Nr.crt.</t>
  </si>
  <si>
    <t>CONTR. HG.</t>
  </si>
  <si>
    <t>DEN.FURNIZOR</t>
  </si>
  <si>
    <t>SANADOR S.R.L</t>
  </si>
  <si>
    <t>HG0017</t>
  </si>
  <si>
    <t>HG0023</t>
  </si>
  <si>
    <t>TINOS CLINIC</t>
  </si>
  <si>
    <t>HG 0025</t>
  </si>
  <si>
    <t>ALFA MEDICAL SERVICES SRL</t>
  </si>
  <si>
    <t>HG0026</t>
  </si>
  <si>
    <t>VALCRI MEDICAL SRL</t>
  </si>
  <si>
    <t>HG0027</t>
  </si>
  <si>
    <t>CRIS MEDICAL SRL</t>
  </si>
  <si>
    <t>HG0028</t>
  </si>
  <si>
    <t>CMI DR. STOICA MARIANA</t>
  </si>
  <si>
    <t>HG0031</t>
  </si>
  <si>
    <t>ANIMA SPECIALITY MEDICAL SERVICES SRL</t>
  </si>
  <si>
    <t>HG0032</t>
  </si>
  <si>
    <t>LABORATOARELE BIOCLINICA SRL</t>
  </si>
  <si>
    <t>HG0034</t>
  </si>
  <si>
    <t>CENTRUL MEDICAL UNIREA SRL</t>
  </si>
  <si>
    <t>HG0035</t>
  </si>
  <si>
    <t>CENTRUL MEDICAL POLIMED SRL</t>
  </si>
  <si>
    <t>HG0039</t>
  </si>
  <si>
    <t>EGO TEST LAB SRL</t>
  </si>
  <si>
    <t>HG0045</t>
  </si>
  <si>
    <t>CENTRUL MEDICAL AIDE-SANTE SRL</t>
  </si>
  <si>
    <t>HG0047</t>
  </si>
  <si>
    <t>SPITALUL CLINIC " N. MALAXA"</t>
  </si>
  <si>
    <t>HG0002/2023</t>
  </si>
  <si>
    <t>MEDILAB MEDICAL CENTER SRL</t>
  </si>
  <si>
    <t>HG0048</t>
  </si>
  <si>
    <t>HG0049</t>
  </si>
  <si>
    <t>SF ALEXANDRU</t>
  </si>
  <si>
    <t>HG0050</t>
  </si>
  <si>
    <t>DELTA HEALTH CARE</t>
  </si>
  <si>
    <t>HG0051</t>
  </si>
  <si>
    <t>IMUNOMEDICA PROVITA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</si>
</sst>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0" fillId="0" borderId="1" xfId="0" applyBorder="1"/>
    <xf numFmtId="0" fontId="5" fillId="0" borderId="1" xfId="0" applyFont="1" applyBorder="1"/>
    <xf numFmtId="43" fontId="0" fillId="0" borderId="1" xfId="1" applyFont="1" applyBorder="1"/>
    <xf numFmtId="43" fontId="0" fillId="0" borderId="1" xfId="0" applyNumberFormat="1" applyBorder="1"/>
    <xf numFmtId="2" fontId="0" fillId="0" borderId="0" xfId="0" applyNumberFormat="1"/>
    <xf numFmtId="0" fontId="0" fillId="0" borderId="2" xfId="0" applyBorder="1"/>
    <xf numFmtId="0" fontId="0" fillId="0" borderId="1" xfId="0" applyFont="1" applyBorder="1"/>
    <xf numFmtId="0" fontId="0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1" xfId="0" applyNumberFormat="1" applyFont="1" applyBorder="1"/>
    <xf numFmtId="43" fontId="4" fillId="0" borderId="1" xfId="1" applyFont="1" applyBorder="1"/>
    <xf numFmtId="43" fontId="0" fillId="0" borderId="0" xfId="1" applyFont="1"/>
    <xf numFmtId="43" fontId="0" fillId="0" borderId="0" xfId="0" applyNumberFormat="1"/>
    <xf numFmtId="0" fontId="0" fillId="0" borderId="0" xfId="0" applyBorder="1"/>
    <xf numFmtId="43" fontId="0" fillId="0" borderId="0" xfId="0" applyNumberFormat="1" applyBorder="1"/>
    <xf numFmtId="0" fontId="0" fillId="0" borderId="0" xfId="0" applyFill="1" applyBorder="1"/>
    <xf numFmtId="14" fontId="3" fillId="0" borderId="0" xfId="0" applyNumberFormat="1" applyFont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7" fontId="4" fillId="0" borderId="1" xfId="0" applyNumberFormat="1" applyFont="1" applyFill="1" applyBorder="1" applyAlignment="1">
      <alignment horizont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8" fillId="2" borderId="0" xfId="2" applyFont="1" applyFill="1"/>
    <xf numFmtId="14" fontId="7" fillId="0" borderId="0" xfId="3" applyNumberFormat="1" applyFont="1" applyAlignment="1">
      <alignment horizontal="center" wrapText="1"/>
    </xf>
    <xf numFmtId="14" fontId="7" fillId="0" borderId="0" xfId="3" applyNumberFormat="1" applyFont="1" applyAlignment="1">
      <alignment horizontal="center" wrapText="1"/>
    </xf>
    <xf numFmtId="14" fontId="7" fillId="0" borderId="5" xfId="3" applyNumberFormat="1" applyFont="1" applyBorder="1" applyAlignment="1">
      <alignment horizontal="center" wrapText="1"/>
    </xf>
    <xf numFmtId="14" fontId="7" fillId="0" borderId="0" xfId="3" applyNumberFormat="1" applyFont="1" applyBorder="1" applyAlignment="1">
      <alignment horizontal="center" wrapText="1"/>
    </xf>
    <xf numFmtId="14" fontId="7" fillId="0" borderId="5" xfId="3" applyNumberFormat="1" applyFont="1" applyBorder="1" applyAlignment="1">
      <alignment horizontal="center" wrapText="1"/>
    </xf>
    <xf numFmtId="0" fontId="8" fillId="2" borderId="1" xfId="2" applyFont="1" applyFill="1" applyBorder="1" applyAlignment="1">
      <alignment horizontal="center"/>
    </xf>
    <xf numFmtId="0" fontId="8" fillId="2" borderId="1" xfId="4" applyFont="1" applyFill="1" applyBorder="1" applyAlignment="1">
      <alignment horizontal="center" wrapText="1"/>
    </xf>
    <xf numFmtId="164" fontId="8" fillId="2" borderId="1" xfId="5" applyFont="1" applyFill="1" applyBorder="1"/>
    <xf numFmtId="0" fontId="8" fillId="0" borderId="1" xfId="4" applyFont="1" applyFill="1" applyBorder="1" applyAlignment="1">
      <alignment horizontal="center" wrapText="1"/>
    </xf>
    <xf numFmtId="43" fontId="8" fillId="2" borderId="0" xfId="2" applyNumberFormat="1" applyFont="1" applyFill="1"/>
    <xf numFmtId="0" fontId="9" fillId="0" borderId="0" xfId="0" applyFont="1" applyAlignment="1">
      <alignment wrapText="1"/>
    </xf>
    <xf numFmtId="0" fontId="7" fillId="2" borderId="1" xfId="2" applyFont="1" applyFill="1" applyBorder="1" applyAlignment="1">
      <alignment horizontal="center"/>
    </xf>
    <xf numFmtId="0" fontId="7" fillId="2" borderId="1" xfId="4" applyFont="1" applyFill="1" applyBorder="1" applyAlignment="1">
      <alignment horizontal="center" wrapText="1"/>
    </xf>
    <xf numFmtId="164" fontId="7" fillId="2" borderId="1" xfId="5" applyFont="1" applyFill="1" applyBorder="1"/>
    <xf numFmtId="0" fontId="7" fillId="0" borderId="1" xfId="2" applyFont="1" applyFill="1" applyBorder="1" applyAlignment="1">
      <alignment horizontal="center" vertical="center" wrapText="1"/>
    </xf>
    <xf numFmtId="17" fontId="7" fillId="0" borderId="1" xfId="2" applyNumberFormat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2" borderId="0" xfId="0" applyFont="1" applyFill="1"/>
    <xf numFmtId="0" fontId="7" fillId="2" borderId="0" xfId="0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14" fontId="10" fillId="0" borderId="0" xfId="0" applyNumberFormat="1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164" fontId="7" fillId="0" borderId="1" xfId="5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2" borderId="1" xfId="5" applyNumberFormat="1" applyFont="1" applyFill="1" applyBorder="1" applyAlignment="1">
      <alignment horizontal="center"/>
    </xf>
    <xf numFmtId="164" fontId="8" fillId="2" borderId="1" xfId="5" applyFont="1" applyFill="1" applyBorder="1" applyAlignment="1">
      <alignment horizontal="center" wrapText="1"/>
    </xf>
    <xf numFmtId="164" fontId="8" fillId="2" borderId="1" xfId="5" applyFont="1" applyFill="1" applyBorder="1" applyAlignment="1">
      <alignment horizontal="left" wrapText="1"/>
    </xf>
    <xf numFmtId="164" fontId="9" fillId="2" borderId="1" xfId="5" applyFont="1" applyFill="1" applyBorder="1"/>
    <xf numFmtId="164" fontId="8" fillId="2" borderId="1" xfId="5" applyFont="1" applyFill="1" applyBorder="1" applyAlignment="1">
      <alignment horizontal="center"/>
    </xf>
    <xf numFmtId="164" fontId="8" fillId="2" borderId="1" xfId="5" applyFont="1" applyFill="1" applyBorder="1" applyAlignment="1">
      <alignment horizontal="left"/>
    </xf>
    <xf numFmtId="0" fontId="8" fillId="2" borderId="0" xfId="0" applyFont="1" applyFill="1"/>
    <xf numFmtId="164" fontId="8" fillId="0" borderId="1" xfId="5" applyFont="1" applyFill="1" applyBorder="1" applyAlignment="1">
      <alignment horizontal="center" wrapText="1"/>
    </xf>
    <xf numFmtId="164" fontId="9" fillId="0" borderId="1" xfId="5" applyFont="1" applyFill="1" applyBorder="1"/>
    <xf numFmtId="164" fontId="10" fillId="2" borderId="1" xfId="5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43" fontId="9" fillId="2" borderId="0" xfId="0" applyNumberFormat="1" applyFont="1" applyFill="1"/>
    <xf numFmtId="17" fontId="7" fillId="0" borderId="1" xfId="0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16" xfId="5" xr:uid="{51E9F53A-35FE-46F4-865E-6612A0C9CE98}"/>
    <cellStyle name="Normal" xfId="0" builtinId="0"/>
    <cellStyle name="Normal 2 2 3" xfId="2" xr:uid="{739A2139-90DE-46CD-BBED-4208EA684218}"/>
    <cellStyle name="Normal 5" xfId="3" xr:uid="{76BCC829-8A60-4BFE-AFE6-1A3D942A392D}"/>
    <cellStyle name="Normal_PLAFON RAPORTAT TRIM.II,III 2004 10" xfId="4" xr:uid="{E95BF2D2-E5F3-4513-874D-760F8B5B9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lentina.eftimie\Desktop\PARACLINIC%202026\AN%202026\IUL%202026\30.07.2026-%20SUPLIMENTARE%20TG%20IUNIE%202026\30.07.2026-SUPLIMENTARE%20IUNIE%202026-TESTARE%20GENETIC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APR%202026/ALOCARE/PNS_APR_2026/01.04.2026-%20VALORI%20CONTRACTE%20HG%20DUPA%20ALOCARE%20LUNA%20APRILIE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IUL%202026/REGULARIZARE/PNS/HG/16.07.2026-%20VALORI%20CONTRACTE%20HG%20DUPA%20REGULARIZARE%20LUNA%20IUN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IUN 2026"/>
      <sheetName val="SUPL IUN 2026"/>
      <sheetName val="TOTAL TG 2026"/>
    </sheetNames>
    <sheetDataSet>
      <sheetData sheetId="0" refreshError="1"/>
      <sheetData sheetId="1" refreshError="1">
        <row r="8">
          <cell r="H8">
            <v>718204</v>
          </cell>
        </row>
        <row r="9">
          <cell r="H9">
            <v>1552600</v>
          </cell>
        </row>
        <row r="10">
          <cell r="H10">
            <v>201576</v>
          </cell>
        </row>
        <row r="11">
          <cell r="H11">
            <v>701528</v>
          </cell>
        </row>
        <row r="12">
          <cell r="H12">
            <v>722972</v>
          </cell>
        </row>
        <row r="13">
          <cell r="H13">
            <v>1466372</v>
          </cell>
        </row>
        <row r="14">
          <cell r="H14">
            <v>34668</v>
          </cell>
        </row>
        <row r="15">
          <cell r="H15">
            <v>210360</v>
          </cell>
        </row>
        <row r="16">
          <cell r="H16">
            <v>22450</v>
          </cell>
        </row>
        <row r="17">
          <cell r="H17">
            <v>6600</v>
          </cell>
        </row>
        <row r="18">
          <cell r="H18">
            <v>39750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G LA 31.03"/>
      <sheetName val="cm"/>
      <sheetName val="ALOCARE HG APR 2026"/>
      <sheetName val="TOTAL HG"/>
    </sheetNames>
    <sheetDataSet>
      <sheetData sheetId="0" refreshError="1">
        <row r="7">
          <cell r="E7">
            <v>3914</v>
          </cell>
        </row>
        <row r="8">
          <cell r="E8">
            <v>15618</v>
          </cell>
        </row>
        <row r="9">
          <cell r="E9">
            <v>1368</v>
          </cell>
        </row>
        <row r="10">
          <cell r="E10">
            <v>2508</v>
          </cell>
        </row>
        <row r="11">
          <cell r="E11">
            <v>1406</v>
          </cell>
        </row>
        <row r="12">
          <cell r="E12">
            <v>1976</v>
          </cell>
        </row>
        <row r="13">
          <cell r="E13">
            <v>380</v>
          </cell>
        </row>
        <row r="14">
          <cell r="E14">
            <v>2850</v>
          </cell>
        </row>
        <row r="15">
          <cell r="E15">
            <v>1520</v>
          </cell>
        </row>
        <row r="16">
          <cell r="E16">
            <v>5130</v>
          </cell>
        </row>
        <row r="17">
          <cell r="E17">
            <v>950</v>
          </cell>
        </row>
        <row r="18">
          <cell r="E18">
            <v>4712</v>
          </cell>
        </row>
        <row r="19">
          <cell r="E19">
            <v>228</v>
          </cell>
        </row>
        <row r="20">
          <cell r="E20">
            <v>3078</v>
          </cell>
        </row>
        <row r="21">
          <cell r="E21">
            <v>988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IUNIE 2026"/>
      <sheetName val="REG IUN 2026"/>
      <sheetName val="TOTAL HG"/>
    </sheetNames>
    <sheetDataSet>
      <sheetData sheetId="0" refreshError="1">
        <row r="9">
          <cell r="E9">
            <v>3268</v>
          </cell>
        </row>
        <row r="10">
          <cell r="E10">
            <v>13794</v>
          </cell>
        </row>
        <row r="11">
          <cell r="E11">
            <v>1292</v>
          </cell>
        </row>
        <row r="12">
          <cell r="E12">
            <v>2052</v>
          </cell>
        </row>
        <row r="13">
          <cell r="E13">
            <v>1216</v>
          </cell>
        </row>
        <row r="14">
          <cell r="E14">
            <v>2242</v>
          </cell>
        </row>
        <row r="15">
          <cell r="E15">
            <v>342</v>
          </cell>
        </row>
        <row r="16">
          <cell r="E16">
            <v>3876</v>
          </cell>
        </row>
        <row r="17">
          <cell r="E17">
            <v>1178</v>
          </cell>
        </row>
        <row r="18">
          <cell r="E18">
            <v>4636</v>
          </cell>
        </row>
        <row r="19">
          <cell r="E19">
            <v>646</v>
          </cell>
        </row>
        <row r="20">
          <cell r="E20">
            <v>4180</v>
          </cell>
        </row>
        <row r="21">
          <cell r="E21">
            <v>228</v>
          </cell>
        </row>
        <row r="22">
          <cell r="E22">
            <v>2888</v>
          </cell>
        </row>
        <row r="23">
          <cell r="E23">
            <v>912</v>
          </cell>
        </row>
        <row r="24">
          <cell r="E24">
            <v>0</v>
          </cell>
        </row>
        <row r="25">
          <cell r="E25">
            <v>760</v>
          </cell>
        </row>
        <row r="26">
          <cell r="E26">
            <v>1254</v>
          </cell>
        </row>
        <row r="27">
          <cell r="E27">
            <v>380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1C198-3C9C-44AB-A894-DBDD87AB78C9}">
  <dimension ref="B1:T25"/>
  <sheetViews>
    <sheetView tabSelected="1" workbookViewId="0">
      <selection activeCell="C4" sqref="C4:E4"/>
    </sheetView>
  </sheetViews>
  <sheetFormatPr defaultRowHeight="15" x14ac:dyDescent="0.25"/>
  <cols>
    <col min="3" max="3" width="17.28515625" customWidth="1"/>
    <col min="4" max="4" width="20.140625" customWidth="1"/>
    <col min="5" max="5" width="35.42578125" customWidth="1"/>
    <col min="6" max="6" width="19.7109375" customWidth="1"/>
    <col min="7" max="7" width="16.42578125" customWidth="1"/>
    <col min="8" max="8" width="18" customWidth="1"/>
    <col min="9" max="18" width="18.7109375" customWidth="1"/>
    <col min="20" max="20" width="16.7109375" bestFit="1" customWidth="1"/>
  </cols>
  <sheetData>
    <row r="1" spans="2:20" ht="18.75" x14ac:dyDescent="0.3">
      <c r="D1" s="1"/>
      <c r="E1" s="1"/>
    </row>
    <row r="2" spans="2:20" ht="15.75" x14ac:dyDescent="0.25">
      <c r="C2" s="2" t="s">
        <v>0</v>
      </c>
      <c r="D2" s="2"/>
      <c r="E2" s="2"/>
    </row>
    <row r="3" spans="2:20" ht="15.75" x14ac:dyDescent="0.25">
      <c r="D3" s="25">
        <v>46265</v>
      </c>
      <c r="E3" s="3"/>
    </row>
    <row r="4" spans="2:20" s="4" customFormat="1" ht="15.75" x14ac:dyDescent="0.25">
      <c r="C4" s="5"/>
      <c r="D4" s="5"/>
      <c r="E4" s="5"/>
    </row>
    <row r="5" spans="2:20" s="4" customFormat="1" ht="15.75" x14ac:dyDescent="0.25">
      <c r="C5" s="6"/>
      <c r="D5" s="6"/>
      <c r="E5" s="6"/>
    </row>
    <row r="6" spans="2:20" ht="15.75" x14ac:dyDescent="0.25">
      <c r="D6" s="3"/>
      <c r="E6" s="3"/>
    </row>
    <row r="7" spans="2:20" s="4" customFormat="1" x14ac:dyDescent="0.25">
      <c r="B7" s="26" t="s">
        <v>1</v>
      </c>
      <c r="C7" s="26" t="s">
        <v>2</v>
      </c>
      <c r="D7" s="27" t="s">
        <v>3</v>
      </c>
      <c r="E7" s="26" t="s">
        <v>4</v>
      </c>
      <c r="F7" s="28">
        <v>46023</v>
      </c>
      <c r="G7" s="28">
        <v>46054</v>
      </c>
      <c r="H7" s="28">
        <v>46082</v>
      </c>
      <c r="I7" s="28" t="s">
        <v>5</v>
      </c>
      <c r="J7" s="28">
        <v>46113</v>
      </c>
      <c r="K7" s="28">
        <v>46143</v>
      </c>
      <c r="L7" s="28">
        <v>46174</v>
      </c>
      <c r="M7" s="28" t="s">
        <v>6</v>
      </c>
      <c r="N7" s="28" t="s">
        <v>7</v>
      </c>
      <c r="O7" s="28">
        <v>46204</v>
      </c>
      <c r="P7" s="28">
        <v>46235</v>
      </c>
      <c r="Q7" s="28">
        <v>46266</v>
      </c>
      <c r="R7" s="28" t="s">
        <v>8</v>
      </c>
    </row>
    <row r="8" spans="2:20" x14ac:dyDescent="0.25">
      <c r="B8" s="7">
        <v>1</v>
      </c>
      <c r="C8" s="7" t="s">
        <v>9</v>
      </c>
      <c r="D8" s="7" t="s">
        <v>10</v>
      </c>
      <c r="E8" s="8" t="s">
        <v>11</v>
      </c>
      <c r="F8" s="9">
        <v>653106</v>
      </c>
      <c r="G8" s="9">
        <v>712892</v>
      </c>
      <c r="H8" s="9">
        <v>693142</v>
      </c>
      <c r="I8" s="10">
        <f>F8+G8+H8</f>
        <v>2059140</v>
      </c>
      <c r="J8" s="10">
        <v>683366.00000000012</v>
      </c>
      <c r="K8" s="10">
        <v>673486</v>
      </c>
      <c r="L8" s="10">
        <f>'[1]SUPL IUN 2026'!H8</f>
        <v>718204</v>
      </c>
      <c r="M8" s="10">
        <f>J8+K8+L8</f>
        <v>2075056</v>
      </c>
      <c r="N8" s="10">
        <f>M8+I8</f>
        <v>4134196</v>
      </c>
      <c r="O8" s="10">
        <v>634946</v>
      </c>
      <c r="P8" s="10">
        <v>476162.84315144445</v>
      </c>
      <c r="Q8" s="10">
        <v>682755.72779388644</v>
      </c>
      <c r="R8" s="10">
        <f>O8+P8+Q8</f>
        <v>1793864.5709453309</v>
      </c>
      <c r="T8" s="11"/>
    </row>
    <row r="9" spans="2:20" x14ac:dyDescent="0.25">
      <c r="B9" s="7">
        <v>2</v>
      </c>
      <c r="C9" s="7" t="s">
        <v>12</v>
      </c>
      <c r="D9" s="7" t="s">
        <v>10</v>
      </c>
      <c r="E9" s="8" t="s">
        <v>13</v>
      </c>
      <c r="F9" s="9">
        <v>1364730</v>
      </c>
      <c r="G9" s="9">
        <v>1453370</v>
      </c>
      <c r="H9" s="9">
        <v>1608340</v>
      </c>
      <c r="I9" s="10">
        <f t="shared" ref="I9:I18" si="0">F9+G9+H9</f>
        <v>4426440</v>
      </c>
      <c r="J9" s="10">
        <v>1535002</v>
      </c>
      <c r="K9" s="10">
        <v>1417234</v>
      </c>
      <c r="L9" s="10">
        <f>'[1]SUPL IUN 2026'!H9</f>
        <v>1552600</v>
      </c>
      <c r="M9" s="10">
        <f t="shared" ref="M9:M18" si="1">J9+K9+L9</f>
        <v>4504836</v>
      </c>
      <c r="N9" s="10">
        <f t="shared" ref="N9:N18" si="2">M9+I9</f>
        <v>8931276</v>
      </c>
      <c r="O9" s="10">
        <v>1471410</v>
      </c>
      <c r="P9" s="10">
        <v>1028674.4443490971</v>
      </c>
      <c r="Q9" s="10">
        <v>1489260.2172343102</v>
      </c>
      <c r="R9" s="10">
        <f t="shared" ref="R9:R18" si="3">O9+P9+Q9</f>
        <v>3989344.6615834073</v>
      </c>
      <c r="T9" s="11"/>
    </row>
    <row r="10" spans="2:20" x14ac:dyDescent="0.25">
      <c r="B10" s="7">
        <v>3</v>
      </c>
      <c r="C10" s="7" t="s">
        <v>14</v>
      </c>
      <c r="D10" s="7" t="s">
        <v>10</v>
      </c>
      <c r="E10" s="8" t="s">
        <v>15</v>
      </c>
      <c r="F10" s="9">
        <v>131890</v>
      </c>
      <c r="G10" s="9">
        <v>147024</v>
      </c>
      <c r="H10" s="9">
        <v>113746</v>
      </c>
      <c r="I10" s="10">
        <f t="shared" si="0"/>
        <v>392660</v>
      </c>
      <c r="J10" s="10">
        <v>132784</v>
      </c>
      <c r="K10" s="10">
        <v>159092</v>
      </c>
      <c r="L10" s="10">
        <f>'[1]SUPL IUN 2026'!H10</f>
        <v>201576</v>
      </c>
      <c r="M10" s="10">
        <f t="shared" si="1"/>
        <v>493452</v>
      </c>
      <c r="N10" s="10">
        <f t="shared" si="2"/>
        <v>886112</v>
      </c>
      <c r="O10" s="10">
        <v>209944</v>
      </c>
      <c r="P10" s="10">
        <v>102059.41113353425</v>
      </c>
      <c r="Q10" s="10">
        <v>156912.60859560399</v>
      </c>
      <c r="R10" s="10">
        <f t="shared" si="3"/>
        <v>468916.01972913824</v>
      </c>
      <c r="T10" s="11"/>
    </row>
    <row r="11" spans="2:20" x14ac:dyDescent="0.25">
      <c r="B11" s="7">
        <v>4</v>
      </c>
      <c r="C11" s="7" t="s">
        <v>16</v>
      </c>
      <c r="D11" s="7" t="s">
        <v>10</v>
      </c>
      <c r="E11" s="8" t="s">
        <v>17</v>
      </c>
      <c r="F11" s="9">
        <v>601140</v>
      </c>
      <c r="G11" s="9">
        <v>751438</v>
      </c>
      <c r="H11" s="9">
        <v>957730</v>
      </c>
      <c r="I11" s="10">
        <f t="shared" si="0"/>
        <v>2310308</v>
      </c>
      <c r="J11" s="10">
        <v>789824</v>
      </c>
      <c r="K11" s="10">
        <v>793196</v>
      </c>
      <c r="L11" s="10">
        <f>'[1]SUPL IUN 2026'!H11</f>
        <v>701528</v>
      </c>
      <c r="M11" s="10">
        <f t="shared" si="1"/>
        <v>2284548</v>
      </c>
      <c r="N11" s="10">
        <f t="shared" si="2"/>
        <v>4594856</v>
      </c>
      <c r="O11" s="10">
        <v>857228</v>
      </c>
      <c r="P11" s="10">
        <v>529220.11845385982</v>
      </c>
      <c r="Q11" s="10">
        <v>780526.47193423961</v>
      </c>
      <c r="R11" s="10">
        <f t="shared" si="3"/>
        <v>2166974.5903880997</v>
      </c>
      <c r="T11" s="11"/>
    </row>
    <row r="12" spans="2:20" x14ac:dyDescent="0.25">
      <c r="B12" s="12">
        <v>5</v>
      </c>
      <c r="C12" s="7" t="s">
        <v>18</v>
      </c>
      <c r="D12" s="7" t="s">
        <v>10</v>
      </c>
      <c r="E12" s="8" t="s">
        <v>19</v>
      </c>
      <c r="F12" s="9">
        <v>520946</v>
      </c>
      <c r="G12" s="9">
        <v>730324</v>
      </c>
      <c r="H12" s="9">
        <v>861754</v>
      </c>
      <c r="I12" s="10">
        <f t="shared" si="0"/>
        <v>2113024</v>
      </c>
      <c r="J12" s="10">
        <v>832726</v>
      </c>
      <c r="K12" s="10">
        <v>801220</v>
      </c>
      <c r="L12" s="10">
        <f>'[1]SUPL IUN 2026'!H12</f>
        <v>722972</v>
      </c>
      <c r="M12" s="10">
        <f t="shared" si="1"/>
        <v>2356918</v>
      </c>
      <c r="N12" s="10">
        <f t="shared" si="2"/>
        <v>4469942</v>
      </c>
      <c r="O12" s="10">
        <v>836410</v>
      </c>
      <c r="P12" s="10">
        <v>514832.94247347099</v>
      </c>
      <c r="Q12" s="10">
        <v>759663.31505552668</v>
      </c>
      <c r="R12" s="10">
        <f t="shared" si="3"/>
        <v>2110906.2575289975</v>
      </c>
      <c r="T12" s="11"/>
    </row>
    <row r="13" spans="2:20" x14ac:dyDescent="0.25">
      <c r="B13" s="12">
        <v>6</v>
      </c>
      <c r="C13" s="7" t="s">
        <v>20</v>
      </c>
      <c r="D13" s="7" t="s">
        <v>10</v>
      </c>
      <c r="E13" s="13" t="s">
        <v>21</v>
      </c>
      <c r="F13" s="9">
        <v>964878</v>
      </c>
      <c r="G13" s="9">
        <v>1391622</v>
      </c>
      <c r="H13" s="9">
        <v>1372778</v>
      </c>
      <c r="I13" s="10">
        <f t="shared" si="0"/>
        <v>3729278</v>
      </c>
      <c r="J13" s="10">
        <v>1342714</v>
      </c>
      <c r="K13" s="10">
        <v>1226718</v>
      </c>
      <c r="L13" s="10">
        <f>'[1]SUPL IUN 2026'!H13</f>
        <v>1466372</v>
      </c>
      <c r="M13" s="10">
        <f t="shared" si="1"/>
        <v>4035804</v>
      </c>
      <c r="N13" s="10">
        <f t="shared" si="2"/>
        <v>7765082</v>
      </c>
      <c r="O13" s="10">
        <v>1499122</v>
      </c>
      <c r="P13" s="10">
        <v>894356.12690450682</v>
      </c>
      <c r="Q13" s="10">
        <v>1326273.8548047079</v>
      </c>
      <c r="R13" s="10">
        <f t="shared" si="3"/>
        <v>3719751.9817092149</v>
      </c>
      <c r="T13" s="11"/>
    </row>
    <row r="14" spans="2:20" x14ac:dyDescent="0.25">
      <c r="B14" s="12">
        <v>7</v>
      </c>
      <c r="C14" s="7" t="s">
        <v>22</v>
      </c>
      <c r="D14" s="7" t="s">
        <v>10</v>
      </c>
      <c r="E14" s="14" t="s">
        <v>23</v>
      </c>
      <c r="F14" s="9">
        <v>51614</v>
      </c>
      <c r="G14" s="9">
        <v>57690</v>
      </c>
      <c r="H14" s="9">
        <v>69316</v>
      </c>
      <c r="I14" s="10">
        <f t="shared" si="0"/>
        <v>178620</v>
      </c>
      <c r="J14" s="10">
        <v>47415.999999999985</v>
      </c>
      <c r="K14" s="10">
        <v>48412</v>
      </c>
      <c r="L14" s="10">
        <f>'[1]SUPL IUN 2026'!H14</f>
        <v>34668</v>
      </c>
      <c r="M14" s="10">
        <f t="shared" si="1"/>
        <v>130495.99999999999</v>
      </c>
      <c r="N14" s="10">
        <f t="shared" si="2"/>
        <v>309116</v>
      </c>
      <c r="O14" s="10">
        <v>51786</v>
      </c>
      <c r="P14" s="10">
        <v>87792.215149093536</v>
      </c>
      <c r="Q14" s="10">
        <v>51667.135864746582</v>
      </c>
      <c r="R14" s="10">
        <f t="shared" si="3"/>
        <v>191245.35101384012</v>
      </c>
      <c r="T14" s="11"/>
    </row>
    <row r="15" spans="2:20" x14ac:dyDescent="0.25">
      <c r="B15" s="12">
        <v>8</v>
      </c>
      <c r="C15" s="7" t="s">
        <v>24</v>
      </c>
      <c r="D15" s="7" t="s">
        <v>10</v>
      </c>
      <c r="E15" s="13" t="s">
        <v>25</v>
      </c>
      <c r="F15" s="9">
        <v>55056</v>
      </c>
      <c r="G15" s="9">
        <v>68102</v>
      </c>
      <c r="H15" s="9">
        <v>148450</v>
      </c>
      <c r="I15" s="10">
        <f t="shared" si="0"/>
        <v>271608</v>
      </c>
      <c r="J15" s="10">
        <v>125680</v>
      </c>
      <c r="K15" s="10">
        <v>180754</v>
      </c>
      <c r="L15" s="10">
        <f>'[1]SUPL IUN 2026'!H15</f>
        <v>210360</v>
      </c>
      <c r="M15" s="10">
        <f t="shared" si="1"/>
        <v>516794</v>
      </c>
      <c r="N15" s="10">
        <f t="shared" si="2"/>
        <v>788402</v>
      </c>
      <c r="O15" s="10">
        <v>243696</v>
      </c>
      <c r="P15" s="10">
        <v>90805.500722821351</v>
      </c>
      <c r="Q15" s="10">
        <v>147756.30944614662</v>
      </c>
      <c r="R15" s="10">
        <f t="shared" si="3"/>
        <v>482257.81016896793</v>
      </c>
      <c r="T15" s="11"/>
    </row>
    <row r="16" spans="2:20" x14ac:dyDescent="0.25">
      <c r="B16" s="12">
        <v>9</v>
      </c>
      <c r="C16" s="7" t="s">
        <v>26</v>
      </c>
      <c r="D16" s="7" t="s">
        <v>10</v>
      </c>
      <c r="E16" s="13" t="s">
        <v>27</v>
      </c>
      <c r="F16" s="9">
        <v>9930</v>
      </c>
      <c r="G16" s="9">
        <v>21720</v>
      </c>
      <c r="H16" s="9">
        <v>26610</v>
      </c>
      <c r="I16" s="10">
        <f t="shared" si="0"/>
        <v>58260</v>
      </c>
      <c r="J16" s="10">
        <v>18320</v>
      </c>
      <c r="K16" s="10">
        <v>14920</v>
      </c>
      <c r="L16" s="10">
        <f>'[1]SUPL IUN 2026'!H16</f>
        <v>22450</v>
      </c>
      <c r="M16" s="10">
        <f t="shared" si="1"/>
        <v>55690</v>
      </c>
      <c r="N16" s="10">
        <f t="shared" si="2"/>
        <v>113950</v>
      </c>
      <c r="O16" s="10">
        <v>28480</v>
      </c>
      <c r="P16" s="10">
        <v>13124.379196609716</v>
      </c>
      <c r="Q16" s="10">
        <v>20390.438848263118</v>
      </c>
      <c r="R16" s="10">
        <f t="shared" si="3"/>
        <v>61994.818044872838</v>
      </c>
      <c r="T16" s="11"/>
    </row>
    <row r="17" spans="2:20" x14ac:dyDescent="0.25">
      <c r="B17" s="12">
        <v>10</v>
      </c>
      <c r="C17" s="7" t="s">
        <v>28</v>
      </c>
      <c r="D17" s="7" t="s">
        <v>10</v>
      </c>
      <c r="E17" s="13" t="s">
        <v>29</v>
      </c>
      <c r="F17" s="9">
        <v>6600</v>
      </c>
      <c r="G17" s="9">
        <v>13200</v>
      </c>
      <c r="H17" s="9">
        <v>11244</v>
      </c>
      <c r="I17" s="10">
        <f t="shared" si="0"/>
        <v>31044</v>
      </c>
      <c r="J17" s="10">
        <v>17600.002</v>
      </c>
      <c r="K17" s="10">
        <v>6600</v>
      </c>
      <c r="L17" s="10">
        <f>'[1]SUPL IUN 2026'!H17</f>
        <v>6600</v>
      </c>
      <c r="M17" s="10">
        <f t="shared" si="1"/>
        <v>30800.002</v>
      </c>
      <c r="N17" s="10">
        <f t="shared" si="2"/>
        <v>61844.002</v>
      </c>
      <c r="O17" s="10">
        <v>11000</v>
      </c>
      <c r="P17" s="10">
        <v>7122.9849344790664</v>
      </c>
      <c r="Q17" s="10">
        <v>10428.429180957357</v>
      </c>
      <c r="R17" s="10">
        <f t="shared" si="3"/>
        <v>28551.414115436426</v>
      </c>
      <c r="T17" s="11"/>
    </row>
    <row r="18" spans="2:20" x14ac:dyDescent="0.25">
      <c r="B18" s="12">
        <v>11</v>
      </c>
      <c r="C18" s="7" t="s">
        <v>30</v>
      </c>
      <c r="D18" s="7" t="s">
        <v>10</v>
      </c>
      <c r="E18" s="13" t="s">
        <v>31</v>
      </c>
      <c r="F18" s="9">
        <v>30580</v>
      </c>
      <c r="G18" s="9">
        <v>48900</v>
      </c>
      <c r="H18" s="9">
        <v>35590</v>
      </c>
      <c r="I18" s="10">
        <f t="shared" si="0"/>
        <v>115070</v>
      </c>
      <c r="J18" s="10">
        <v>30790</v>
      </c>
      <c r="K18" s="10">
        <v>40100</v>
      </c>
      <c r="L18" s="10">
        <f>'[1]SUPL IUN 2026'!H18</f>
        <v>39750</v>
      </c>
      <c r="M18" s="10">
        <f t="shared" si="1"/>
        <v>110640</v>
      </c>
      <c r="N18" s="10">
        <f t="shared" si="2"/>
        <v>225710</v>
      </c>
      <c r="O18" s="10">
        <v>49490</v>
      </c>
      <c r="P18" s="10">
        <v>25996.521531081868</v>
      </c>
      <c r="Q18" s="10">
        <v>39397.941241606473</v>
      </c>
      <c r="R18" s="10">
        <f t="shared" si="3"/>
        <v>114884.46277268835</v>
      </c>
      <c r="T18" s="11"/>
    </row>
    <row r="19" spans="2:20" x14ac:dyDescent="0.25">
      <c r="B19" s="15" t="s">
        <v>32</v>
      </c>
      <c r="C19" s="16"/>
      <c r="D19" s="16"/>
      <c r="E19" s="17"/>
      <c r="F19" s="18">
        <f t="shared" ref="F19:L19" si="4">SUM(F8:F18)</f>
        <v>4390470</v>
      </c>
      <c r="G19" s="18">
        <f t="shared" si="4"/>
        <v>5396282</v>
      </c>
      <c r="H19" s="19">
        <f t="shared" si="4"/>
        <v>5898700</v>
      </c>
      <c r="I19" s="18">
        <f t="shared" si="4"/>
        <v>15685452</v>
      </c>
      <c r="J19" s="18">
        <f t="shared" si="4"/>
        <v>5556222.0020000003</v>
      </c>
      <c r="K19" s="18">
        <f t="shared" si="4"/>
        <v>5361732</v>
      </c>
      <c r="L19" s="18">
        <f t="shared" si="4"/>
        <v>5677080</v>
      </c>
      <c r="M19" s="18">
        <f>SUM(M8:M18)</f>
        <v>16595034.002</v>
      </c>
      <c r="N19" s="18">
        <f t="shared" ref="N19:R19" si="5">SUM(N8:N18)</f>
        <v>32280486.002</v>
      </c>
      <c r="O19" s="18">
        <f t="shared" si="5"/>
        <v>5893512</v>
      </c>
      <c r="P19" s="18">
        <f t="shared" si="5"/>
        <v>3770147.487999999</v>
      </c>
      <c r="Q19" s="18">
        <f t="shared" si="5"/>
        <v>5465032.4499999946</v>
      </c>
      <c r="R19" s="18">
        <f t="shared" si="5"/>
        <v>15128691.937999995</v>
      </c>
    </row>
    <row r="20" spans="2:20" x14ac:dyDescent="0.25">
      <c r="L20" s="20"/>
    </row>
    <row r="21" spans="2:20" x14ac:dyDescent="0.25">
      <c r="D21" s="24"/>
      <c r="E21" s="23"/>
      <c r="F21" s="22"/>
      <c r="H21" s="21"/>
      <c r="K21" s="21"/>
    </row>
    <row r="22" spans="2:20" x14ac:dyDescent="0.25">
      <c r="D22" s="24"/>
      <c r="E22" s="23"/>
      <c r="F22" s="22"/>
      <c r="K22" s="21"/>
    </row>
    <row r="23" spans="2:20" x14ac:dyDescent="0.25">
      <c r="D23" s="24"/>
      <c r="E23" s="23"/>
    </row>
    <row r="24" spans="2:20" x14ac:dyDescent="0.25">
      <c r="D24" s="24"/>
      <c r="E24" s="23"/>
    </row>
    <row r="25" spans="2:20" x14ac:dyDescent="0.25">
      <c r="D25" s="24"/>
      <c r="E25" s="23"/>
    </row>
  </sheetData>
  <mergeCells count="5">
    <mergeCell ref="D1:E1"/>
    <mergeCell ref="C2:E2"/>
    <mergeCell ref="C4:E4"/>
    <mergeCell ref="C5:E5"/>
    <mergeCell ref="B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FFF2-A6C4-4DCE-947F-162E815FF5D3}">
  <dimension ref="A3:Q17"/>
  <sheetViews>
    <sheetView workbookViewId="0">
      <selection activeCell="A4" sqref="A4:D5"/>
    </sheetView>
  </sheetViews>
  <sheetFormatPr defaultColWidth="9.140625" defaultRowHeight="16.5" x14ac:dyDescent="0.3"/>
  <cols>
    <col min="1" max="1" width="9.28515625" style="31" customWidth="1"/>
    <col min="2" max="2" width="7" style="31" customWidth="1"/>
    <col min="3" max="3" width="25.7109375" style="31" customWidth="1"/>
    <col min="4" max="4" width="14.7109375" style="31" customWidth="1"/>
    <col min="5" max="5" width="16.5703125" style="31" customWidth="1"/>
    <col min="6" max="8" width="14.7109375" style="31" customWidth="1"/>
    <col min="9" max="13" width="16.7109375" style="31" customWidth="1"/>
    <col min="14" max="17" width="13.42578125" style="31" bestFit="1" customWidth="1"/>
    <col min="18" max="16384" width="9.140625" style="31"/>
  </cols>
  <sheetData>
    <row r="3" spans="1:17" x14ac:dyDescent="0.3">
      <c r="A3" s="29" t="s">
        <v>33</v>
      </c>
      <c r="B3" s="29"/>
      <c r="C3" s="29"/>
      <c r="D3" s="29"/>
      <c r="E3" s="30"/>
      <c r="F3" s="30"/>
      <c r="G3" s="30"/>
      <c r="H3" s="30"/>
      <c r="I3" s="30"/>
      <c r="J3" s="30"/>
      <c r="K3" s="30"/>
      <c r="L3" s="30"/>
      <c r="M3" s="30"/>
    </row>
    <row r="4" spans="1:17" x14ac:dyDescent="0.3">
      <c r="A4" s="32" t="s">
        <v>34</v>
      </c>
      <c r="B4" s="32"/>
      <c r="C4" s="32"/>
      <c r="D4" s="32"/>
      <c r="E4" s="33"/>
      <c r="F4" s="33"/>
      <c r="G4" s="33"/>
      <c r="H4" s="33"/>
      <c r="I4" s="33"/>
      <c r="J4" s="33"/>
      <c r="K4" s="33"/>
      <c r="L4" s="33"/>
      <c r="M4" s="33"/>
    </row>
    <row r="5" spans="1:17" x14ac:dyDescent="0.3">
      <c r="A5" s="34"/>
      <c r="B5" s="34"/>
      <c r="C5" s="34"/>
      <c r="D5" s="34"/>
      <c r="E5" s="35"/>
      <c r="F5" s="35"/>
      <c r="G5" s="35"/>
      <c r="H5" s="35"/>
      <c r="I5" s="35"/>
      <c r="J5" s="35"/>
      <c r="K5" s="35"/>
      <c r="L5" s="35"/>
      <c r="M5" s="35"/>
    </row>
    <row r="6" spans="1:17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7" s="48" customFormat="1" ht="33" x14ac:dyDescent="0.25">
      <c r="A7" s="46" t="s">
        <v>2</v>
      </c>
      <c r="B7" s="46" t="s">
        <v>3</v>
      </c>
      <c r="C7" s="46" t="s">
        <v>4</v>
      </c>
      <c r="D7" s="47">
        <v>46023</v>
      </c>
      <c r="E7" s="47">
        <v>46054</v>
      </c>
      <c r="F7" s="47">
        <v>46082</v>
      </c>
      <c r="G7" s="47" t="s">
        <v>5</v>
      </c>
      <c r="H7" s="47">
        <v>46113</v>
      </c>
      <c r="I7" s="47">
        <v>46143</v>
      </c>
      <c r="J7" s="47">
        <v>46174</v>
      </c>
      <c r="K7" s="47" t="s">
        <v>6</v>
      </c>
      <c r="L7" s="47" t="s">
        <v>7</v>
      </c>
      <c r="M7" s="47">
        <v>46204</v>
      </c>
      <c r="N7" s="47">
        <v>46235</v>
      </c>
      <c r="O7" s="47">
        <v>46266</v>
      </c>
      <c r="P7" s="47" t="s">
        <v>8</v>
      </c>
    </row>
    <row r="8" spans="1:17" x14ac:dyDescent="0.3">
      <c r="A8" s="37" t="s">
        <v>35</v>
      </c>
      <c r="B8" s="37" t="s">
        <v>36</v>
      </c>
      <c r="C8" s="38" t="s">
        <v>37</v>
      </c>
      <c r="D8" s="39">
        <v>1180000</v>
      </c>
      <c r="E8" s="39">
        <v>1084000</v>
      </c>
      <c r="F8" s="39">
        <v>1548000</v>
      </c>
      <c r="G8" s="39">
        <f>D8+E8+F8</f>
        <v>3812000</v>
      </c>
      <c r="H8" s="39">
        <v>1520000</v>
      </c>
      <c r="I8" s="39">
        <v>1428000</v>
      </c>
      <c r="J8" s="39">
        <v>1356000</v>
      </c>
      <c r="K8" s="39">
        <f>H8+I8+J8</f>
        <v>4304000</v>
      </c>
      <c r="L8" s="39">
        <f>K8+G8</f>
        <v>8116000</v>
      </c>
      <c r="M8" s="39">
        <v>1572000</v>
      </c>
      <c r="N8" s="39">
        <v>1700000</v>
      </c>
      <c r="O8" s="39">
        <v>1488000</v>
      </c>
      <c r="P8" s="39">
        <f>M8+N8+O8</f>
        <v>4760000</v>
      </c>
    </row>
    <row r="9" spans="1:17" ht="33" x14ac:dyDescent="0.3">
      <c r="A9" s="37" t="s">
        <v>38</v>
      </c>
      <c r="B9" s="37" t="s">
        <v>36</v>
      </c>
      <c r="C9" s="38" t="s">
        <v>39</v>
      </c>
      <c r="D9" s="39">
        <v>1428000</v>
      </c>
      <c r="E9" s="39">
        <v>1404000</v>
      </c>
      <c r="F9" s="39">
        <v>1576000</v>
      </c>
      <c r="G9" s="39">
        <f t="shared" ref="G9:G14" si="0">D9+E9+F9</f>
        <v>4408000</v>
      </c>
      <c r="H9" s="39">
        <v>1524000</v>
      </c>
      <c r="I9" s="39">
        <v>1508000</v>
      </c>
      <c r="J9" s="39">
        <v>1376000</v>
      </c>
      <c r="K9" s="39">
        <f t="shared" ref="K9:K14" si="1">H9+I9+J9</f>
        <v>4408000</v>
      </c>
      <c r="L9" s="39">
        <f t="shared" ref="L9:L14" si="2">K9+G9</f>
        <v>8816000</v>
      </c>
      <c r="M9" s="39">
        <v>1560000</v>
      </c>
      <c r="N9" s="39">
        <v>1524000</v>
      </c>
      <c r="O9" s="39">
        <v>1596000</v>
      </c>
      <c r="P9" s="39">
        <f t="shared" ref="P9:P14" si="3">M9+N9+O9</f>
        <v>4680000</v>
      </c>
    </row>
    <row r="10" spans="1:17" x14ac:dyDescent="0.3">
      <c r="A10" s="37" t="s">
        <v>40</v>
      </c>
      <c r="B10" s="37" t="s">
        <v>36</v>
      </c>
      <c r="C10" s="40" t="s">
        <v>25</v>
      </c>
      <c r="D10" s="39">
        <v>1160000</v>
      </c>
      <c r="E10" s="39">
        <v>1440000</v>
      </c>
      <c r="F10" s="39">
        <v>1488000</v>
      </c>
      <c r="G10" s="39">
        <f t="shared" si="0"/>
        <v>4088000</v>
      </c>
      <c r="H10" s="39">
        <v>1408000</v>
      </c>
      <c r="I10" s="39">
        <v>1408000</v>
      </c>
      <c r="J10" s="39">
        <v>1464000</v>
      </c>
      <c r="K10" s="39">
        <f t="shared" si="1"/>
        <v>4280000</v>
      </c>
      <c r="L10" s="39">
        <f t="shared" si="2"/>
        <v>8368000</v>
      </c>
      <c r="M10" s="39">
        <v>1540000</v>
      </c>
      <c r="N10" s="39">
        <v>1688000</v>
      </c>
      <c r="O10" s="39">
        <v>1524000</v>
      </c>
      <c r="P10" s="39">
        <f t="shared" si="3"/>
        <v>4752000</v>
      </c>
    </row>
    <row r="11" spans="1:17" x14ac:dyDescent="0.3">
      <c r="A11" s="37" t="s">
        <v>41</v>
      </c>
      <c r="B11" s="37" t="s">
        <v>36</v>
      </c>
      <c r="C11" s="38" t="s">
        <v>42</v>
      </c>
      <c r="D11" s="39">
        <v>44000</v>
      </c>
      <c r="E11" s="39">
        <v>44000</v>
      </c>
      <c r="F11" s="39">
        <v>44000</v>
      </c>
      <c r="G11" s="39">
        <f t="shared" si="0"/>
        <v>132000</v>
      </c>
      <c r="H11" s="39">
        <v>48000</v>
      </c>
      <c r="I11" s="39">
        <v>56000</v>
      </c>
      <c r="J11" s="39">
        <v>64000</v>
      </c>
      <c r="K11" s="39">
        <f t="shared" si="1"/>
        <v>168000</v>
      </c>
      <c r="L11" s="39">
        <f t="shared" si="2"/>
        <v>300000</v>
      </c>
      <c r="M11" s="39">
        <v>40000</v>
      </c>
      <c r="N11" s="39">
        <v>60000</v>
      </c>
      <c r="O11" s="39">
        <v>52000</v>
      </c>
      <c r="P11" s="39">
        <f t="shared" si="3"/>
        <v>152000</v>
      </c>
    </row>
    <row r="12" spans="1:17" x14ac:dyDescent="0.3">
      <c r="A12" s="37" t="s">
        <v>43</v>
      </c>
      <c r="B12" s="37" t="s">
        <v>36</v>
      </c>
      <c r="C12" s="38" t="s">
        <v>44</v>
      </c>
      <c r="D12" s="39">
        <v>368000</v>
      </c>
      <c r="E12" s="39">
        <v>388000</v>
      </c>
      <c r="F12" s="39">
        <v>656000</v>
      </c>
      <c r="G12" s="39">
        <f t="shared" si="0"/>
        <v>1412000</v>
      </c>
      <c r="H12" s="39">
        <v>788000</v>
      </c>
      <c r="I12" s="39">
        <v>768000</v>
      </c>
      <c r="J12" s="39">
        <v>508000</v>
      </c>
      <c r="K12" s="39">
        <f t="shared" si="1"/>
        <v>2064000</v>
      </c>
      <c r="L12" s="39">
        <f t="shared" si="2"/>
        <v>3476000</v>
      </c>
      <c r="M12" s="39">
        <v>872000</v>
      </c>
      <c r="N12" s="39">
        <v>924000</v>
      </c>
      <c r="O12" s="39">
        <v>668000</v>
      </c>
      <c r="P12" s="39">
        <f t="shared" si="3"/>
        <v>2464000</v>
      </c>
      <c r="Q12" s="41"/>
    </row>
    <row r="13" spans="1:17" x14ac:dyDescent="0.3">
      <c r="A13" s="37" t="s">
        <v>45</v>
      </c>
      <c r="B13" s="37" t="s">
        <v>36</v>
      </c>
      <c r="C13" s="38" t="s">
        <v>46</v>
      </c>
      <c r="D13" s="39">
        <v>104000</v>
      </c>
      <c r="E13" s="39">
        <v>304000</v>
      </c>
      <c r="F13" s="39">
        <v>308000</v>
      </c>
      <c r="G13" s="39">
        <f t="shared" si="0"/>
        <v>716000</v>
      </c>
      <c r="H13" s="39">
        <v>312000</v>
      </c>
      <c r="I13" s="39">
        <v>324000</v>
      </c>
      <c r="J13" s="39">
        <v>304000</v>
      </c>
      <c r="K13" s="39">
        <f t="shared" si="1"/>
        <v>940000</v>
      </c>
      <c r="L13" s="39">
        <f t="shared" si="2"/>
        <v>1656000</v>
      </c>
      <c r="M13" s="39">
        <v>56000</v>
      </c>
      <c r="N13" s="39">
        <v>540000</v>
      </c>
      <c r="O13" s="39">
        <v>264000</v>
      </c>
      <c r="P13" s="39">
        <f t="shared" si="3"/>
        <v>860000</v>
      </c>
    </row>
    <row r="14" spans="1:17" ht="49.5" x14ac:dyDescent="0.3">
      <c r="A14" s="37" t="s">
        <v>47</v>
      </c>
      <c r="B14" s="37" t="s">
        <v>36</v>
      </c>
      <c r="C14" s="42" t="s">
        <v>48</v>
      </c>
      <c r="D14" s="39">
        <v>168000</v>
      </c>
      <c r="E14" s="39">
        <v>184000</v>
      </c>
      <c r="F14" s="39">
        <v>180000</v>
      </c>
      <c r="G14" s="39">
        <f t="shared" si="0"/>
        <v>532000</v>
      </c>
      <c r="H14" s="39">
        <v>188000</v>
      </c>
      <c r="I14" s="39">
        <v>288000</v>
      </c>
      <c r="J14" s="39">
        <v>140000</v>
      </c>
      <c r="K14" s="39">
        <f t="shared" si="1"/>
        <v>616000</v>
      </c>
      <c r="L14" s="39">
        <f t="shared" si="2"/>
        <v>1148000</v>
      </c>
      <c r="M14" s="39">
        <v>216000</v>
      </c>
      <c r="N14" s="39">
        <v>212000</v>
      </c>
      <c r="O14" s="39">
        <v>208000</v>
      </c>
      <c r="P14" s="39">
        <f t="shared" si="3"/>
        <v>636000</v>
      </c>
    </row>
    <row r="15" spans="1:17" x14ac:dyDescent="0.3">
      <c r="A15" s="43"/>
      <c r="B15" s="43"/>
      <c r="C15" s="44" t="s">
        <v>32</v>
      </c>
      <c r="D15" s="45">
        <f t="shared" ref="D15:P15" si="4">SUM(D8:D14)</f>
        <v>4452000</v>
      </c>
      <c r="E15" s="45">
        <f t="shared" si="4"/>
        <v>4848000</v>
      </c>
      <c r="F15" s="45">
        <f t="shared" si="4"/>
        <v>5800000</v>
      </c>
      <c r="G15" s="45">
        <f t="shared" si="4"/>
        <v>15100000</v>
      </c>
      <c r="H15" s="45">
        <f t="shared" si="4"/>
        <v>5788000</v>
      </c>
      <c r="I15" s="45">
        <f t="shared" si="4"/>
        <v>5780000</v>
      </c>
      <c r="J15" s="45">
        <f t="shared" si="4"/>
        <v>5212000</v>
      </c>
      <c r="K15" s="45">
        <f t="shared" si="4"/>
        <v>16780000</v>
      </c>
      <c r="L15" s="45">
        <f t="shared" si="4"/>
        <v>31880000</v>
      </c>
      <c r="M15" s="45">
        <f t="shared" si="4"/>
        <v>5856000</v>
      </c>
      <c r="N15" s="45">
        <f t="shared" si="4"/>
        <v>6648000</v>
      </c>
      <c r="O15" s="45">
        <f t="shared" si="4"/>
        <v>5800000</v>
      </c>
      <c r="P15" s="45">
        <f t="shared" si="4"/>
        <v>18304000</v>
      </c>
    </row>
    <row r="16" spans="1:17" x14ac:dyDescent="0.3">
      <c r="I16" s="41"/>
      <c r="J16" s="41"/>
      <c r="K16" s="41"/>
      <c r="L16" s="41"/>
      <c r="M16" s="41"/>
    </row>
    <row r="17" spans="5:5" x14ac:dyDescent="0.3">
      <c r="E17" s="41"/>
    </row>
  </sheetData>
  <mergeCells count="2">
    <mergeCell ref="A3:D3"/>
    <mergeCell ref="A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6F3C-9560-472D-B782-3BDA6F868382}">
  <dimension ref="A2:P27"/>
  <sheetViews>
    <sheetView workbookViewId="0">
      <selection activeCell="G42" sqref="G42"/>
    </sheetView>
  </sheetViews>
  <sheetFormatPr defaultRowHeight="16.5" x14ac:dyDescent="0.3"/>
  <cols>
    <col min="1" max="1" width="6.140625" style="49" customWidth="1"/>
    <col min="2" max="2" width="10.140625" style="49" customWidth="1"/>
    <col min="3" max="3" width="38.85546875" style="49" customWidth="1"/>
    <col min="4" max="16" width="16" style="49" customWidth="1"/>
    <col min="17" max="18" width="9.140625" style="49"/>
    <col min="19" max="19" width="12.28515625" style="49" bestFit="1" customWidth="1"/>
    <col min="20" max="20" width="9.140625" style="49"/>
    <col min="21" max="21" width="11.28515625" style="49" bestFit="1" customWidth="1"/>
    <col min="22" max="185" width="9.140625" style="49"/>
    <col min="186" max="186" width="6.140625" style="49" customWidth="1"/>
    <col min="187" max="187" width="10.140625" style="49" customWidth="1"/>
    <col min="188" max="188" width="50.28515625" style="49" customWidth="1"/>
    <col min="189" max="189" width="13.42578125" style="49" customWidth="1"/>
    <col min="190" max="190" width="14.42578125" style="49" customWidth="1"/>
    <col min="191" max="193" width="17" style="49" customWidth="1"/>
    <col min="194" max="194" width="15.42578125" style="49" customWidth="1"/>
    <col min="195" max="441" width="9.140625" style="49"/>
    <col min="442" max="442" width="6.140625" style="49" customWidth="1"/>
    <col min="443" max="443" width="10.140625" style="49" customWidth="1"/>
    <col min="444" max="444" width="50.28515625" style="49" customWidth="1"/>
    <col min="445" max="445" width="13.42578125" style="49" customWidth="1"/>
    <col min="446" max="446" width="14.42578125" style="49" customWidth="1"/>
    <col min="447" max="449" width="17" style="49" customWidth="1"/>
    <col min="450" max="450" width="15.42578125" style="49" customWidth="1"/>
    <col min="451" max="697" width="9.140625" style="49"/>
    <col min="698" max="698" width="6.140625" style="49" customWidth="1"/>
    <col min="699" max="699" width="10.140625" style="49" customWidth="1"/>
    <col min="700" max="700" width="50.28515625" style="49" customWidth="1"/>
    <col min="701" max="701" width="13.42578125" style="49" customWidth="1"/>
    <col min="702" max="702" width="14.42578125" style="49" customWidth="1"/>
    <col min="703" max="705" width="17" style="49" customWidth="1"/>
    <col min="706" max="706" width="15.42578125" style="49" customWidth="1"/>
    <col min="707" max="953" width="9.140625" style="49"/>
    <col min="954" max="954" width="6.140625" style="49" customWidth="1"/>
    <col min="955" max="955" width="10.140625" style="49" customWidth="1"/>
    <col min="956" max="956" width="50.28515625" style="49" customWidth="1"/>
    <col min="957" max="957" width="13.42578125" style="49" customWidth="1"/>
    <col min="958" max="958" width="14.42578125" style="49" customWidth="1"/>
    <col min="959" max="961" width="17" style="49" customWidth="1"/>
    <col min="962" max="962" width="15.42578125" style="49" customWidth="1"/>
    <col min="963" max="1209" width="9.140625" style="49"/>
    <col min="1210" max="1210" width="6.140625" style="49" customWidth="1"/>
    <col min="1211" max="1211" width="10.140625" style="49" customWidth="1"/>
    <col min="1212" max="1212" width="50.28515625" style="49" customWidth="1"/>
    <col min="1213" max="1213" width="13.42578125" style="49" customWidth="1"/>
    <col min="1214" max="1214" width="14.42578125" style="49" customWidth="1"/>
    <col min="1215" max="1217" width="17" style="49" customWidth="1"/>
    <col min="1218" max="1218" width="15.42578125" style="49" customWidth="1"/>
    <col min="1219" max="1465" width="9.140625" style="49"/>
    <col min="1466" max="1466" width="6.140625" style="49" customWidth="1"/>
    <col min="1467" max="1467" width="10.140625" style="49" customWidth="1"/>
    <col min="1468" max="1468" width="50.28515625" style="49" customWidth="1"/>
    <col min="1469" max="1469" width="13.42578125" style="49" customWidth="1"/>
    <col min="1470" max="1470" width="14.42578125" style="49" customWidth="1"/>
    <col min="1471" max="1473" width="17" style="49" customWidth="1"/>
    <col min="1474" max="1474" width="15.42578125" style="49" customWidth="1"/>
    <col min="1475" max="1721" width="9.140625" style="49"/>
    <col min="1722" max="1722" width="6.140625" style="49" customWidth="1"/>
    <col min="1723" max="1723" width="10.140625" style="49" customWidth="1"/>
    <col min="1724" max="1724" width="50.28515625" style="49" customWidth="1"/>
    <col min="1725" max="1725" width="13.42578125" style="49" customWidth="1"/>
    <col min="1726" max="1726" width="14.42578125" style="49" customWidth="1"/>
    <col min="1727" max="1729" width="17" style="49" customWidth="1"/>
    <col min="1730" max="1730" width="15.42578125" style="49" customWidth="1"/>
    <col min="1731" max="1977" width="9.140625" style="49"/>
    <col min="1978" max="1978" width="6.140625" style="49" customWidth="1"/>
    <col min="1979" max="1979" width="10.140625" style="49" customWidth="1"/>
    <col min="1980" max="1980" width="50.28515625" style="49" customWidth="1"/>
    <col min="1981" max="1981" width="13.42578125" style="49" customWidth="1"/>
    <col min="1982" max="1982" width="14.42578125" style="49" customWidth="1"/>
    <col min="1983" max="1985" width="17" style="49" customWidth="1"/>
    <col min="1986" max="1986" width="15.42578125" style="49" customWidth="1"/>
    <col min="1987" max="2233" width="9.140625" style="49"/>
    <col min="2234" max="2234" width="6.140625" style="49" customWidth="1"/>
    <col min="2235" max="2235" width="10.140625" style="49" customWidth="1"/>
    <col min="2236" max="2236" width="50.28515625" style="49" customWidth="1"/>
    <col min="2237" max="2237" width="13.42578125" style="49" customWidth="1"/>
    <col min="2238" max="2238" width="14.42578125" style="49" customWidth="1"/>
    <col min="2239" max="2241" width="17" style="49" customWidth="1"/>
    <col min="2242" max="2242" width="15.42578125" style="49" customWidth="1"/>
    <col min="2243" max="2489" width="9.140625" style="49"/>
    <col min="2490" max="2490" width="6.140625" style="49" customWidth="1"/>
    <col min="2491" max="2491" width="10.140625" style="49" customWidth="1"/>
    <col min="2492" max="2492" width="50.28515625" style="49" customWidth="1"/>
    <col min="2493" max="2493" width="13.42578125" style="49" customWidth="1"/>
    <col min="2494" max="2494" width="14.42578125" style="49" customWidth="1"/>
    <col min="2495" max="2497" width="17" style="49" customWidth="1"/>
    <col min="2498" max="2498" width="15.42578125" style="49" customWidth="1"/>
    <col min="2499" max="2745" width="9.140625" style="49"/>
    <col min="2746" max="2746" width="6.140625" style="49" customWidth="1"/>
    <col min="2747" max="2747" width="10.140625" style="49" customWidth="1"/>
    <col min="2748" max="2748" width="50.28515625" style="49" customWidth="1"/>
    <col min="2749" max="2749" width="13.42578125" style="49" customWidth="1"/>
    <col min="2750" max="2750" width="14.42578125" style="49" customWidth="1"/>
    <col min="2751" max="2753" width="17" style="49" customWidth="1"/>
    <col min="2754" max="2754" width="15.42578125" style="49" customWidth="1"/>
    <col min="2755" max="3001" width="9.140625" style="49"/>
    <col min="3002" max="3002" width="6.140625" style="49" customWidth="1"/>
    <col min="3003" max="3003" width="10.140625" style="49" customWidth="1"/>
    <col min="3004" max="3004" width="50.28515625" style="49" customWidth="1"/>
    <col min="3005" max="3005" width="13.42578125" style="49" customWidth="1"/>
    <col min="3006" max="3006" width="14.42578125" style="49" customWidth="1"/>
    <col min="3007" max="3009" width="17" style="49" customWidth="1"/>
    <col min="3010" max="3010" width="15.42578125" style="49" customWidth="1"/>
    <col min="3011" max="3257" width="9.140625" style="49"/>
    <col min="3258" max="3258" width="6.140625" style="49" customWidth="1"/>
    <col min="3259" max="3259" width="10.140625" style="49" customWidth="1"/>
    <col min="3260" max="3260" width="50.28515625" style="49" customWidth="1"/>
    <col min="3261" max="3261" width="13.42578125" style="49" customWidth="1"/>
    <col min="3262" max="3262" width="14.42578125" style="49" customWidth="1"/>
    <col min="3263" max="3265" width="17" style="49" customWidth="1"/>
    <col min="3266" max="3266" width="15.42578125" style="49" customWidth="1"/>
    <col min="3267" max="3513" width="9.140625" style="49"/>
    <col min="3514" max="3514" width="6.140625" style="49" customWidth="1"/>
    <col min="3515" max="3515" width="10.140625" style="49" customWidth="1"/>
    <col min="3516" max="3516" width="50.28515625" style="49" customWidth="1"/>
    <col min="3517" max="3517" width="13.42578125" style="49" customWidth="1"/>
    <col min="3518" max="3518" width="14.42578125" style="49" customWidth="1"/>
    <col min="3519" max="3521" width="17" style="49" customWidth="1"/>
    <col min="3522" max="3522" width="15.42578125" style="49" customWidth="1"/>
    <col min="3523" max="3769" width="9.140625" style="49"/>
    <col min="3770" max="3770" width="6.140625" style="49" customWidth="1"/>
    <col min="3771" max="3771" width="10.140625" style="49" customWidth="1"/>
    <col min="3772" max="3772" width="50.28515625" style="49" customWidth="1"/>
    <col min="3773" max="3773" width="13.42578125" style="49" customWidth="1"/>
    <col min="3774" max="3774" width="14.42578125" style="49" customWidth="1"/>
    <col min="3775" max="3777" width="17" style="49" customWidth="1"/>
    <col min="3778" max="3778" width="15.42578125" style="49" customWidth="1"/>
    <col min="3779" max="4025" width="9.140625" style="49"/>
    <col min="4026" max="4026" width="6.140625" style="49" customWidth="1"/>
    <col min="4027" max="4027" width="10.140625" style="49" customWidth="1"/>
    <col min="4028" max="4028" width="50.28515625" style="49" customWidth="1"/>
    <col min="4029" max="4029" width="13.42578125" style="49" customWidth="1"/>
    <col min="4030" max="4030" width="14.42578125" style="49" customWidth="1"/>
    <col min="4031" max="4033" width="17" style="49" customWidth="1"/>
    <col min="4034" max="4034" width="15.42578125" style="49" customWidth="1"/>
    <col min="4035" max="4281" width="9.140625" style="49"/>
    <col min="4282" max="4282" width="6.140625" style="49" customWidth="1"/>
    <col min="4283" max="4283" width="10.140625" style="49" customWidth="1"/>
    <col min="4284" max="4284" width="50.28515625" style="49" customWidth="1"/>
    <col min="4285" max="4285" width="13.42578125" style="49" customWidth="1"/>
    <col min="4286" max="4286" width="14.42578125" style="49" customWidth="1"/>
    <col min="4287" max="4289" width="17" style="49" customWidth="1"/>
    <col min="4290" max="4290" width="15.42578125" style="49" customWidth="1"/>
    <col min="4291" max="4537" width="9.140625" style="49"/>
    <col min="4538" max="4538" width="6.140625" style="49" customWidth="1"/>
    <col min="4539" max="4539" width="10.140625" style="49" customWidth="1"/>
    <col min="4540" max="4540" width="50.28515625" style="49" customWidth="1"/>
    <col min="4541" max="4541" width="13.42578125" style="49" customWidth="1"/>
    <col min="4542" max="4542" width="14.42578125" style="49" customWidth="1"/>
    <col min="4543" max="4545" width="17" style="49" customWidth="1"/>
    <col min="4546" max="4546" width="15.42578125" style="49" customWidth="1"/>
    <col min="4547" max="4793" width="9.140625" style="49"/>
    <col min="4794" max="4794" width="6.140625" style="49" customWidth="1"/>
    <col min="4795" max="4795" width="10.140625" style="49" customWidth="1"/>
    <col min="4796" max="4796" width="50.28515625" style="49" customWidth="1"/>
    <col min="4797" max="4797" width="13.42578125" style="49" customWidth="1"/>
    <col min="4798" max="4798" width="14.42578125" style="49" customWidth="1"/>
    <col min="4799" max="4801" width="17" style="49" customWidth="1"/>
    <col min="4802" max="4802" width="15.42578125" style="49" customWidth="1"/>
    <col min="4803" max="5049" width="9.140625" style="49"/>
    <col min="5050" max="5050" width="6.140625" style="49" customWidth="1"/>
    <col min="5051" max="5051" width="10.140625" style="49" customWidth="1"/>
    <col min="5052" max="5052" width="50.28515625" style="49" customWidth="1"/>
    <col min="5053" max="5053" width="13.42578125" style="49" customWidth="1"/>
    <col min="5054" max="5054" width="14.42578125" style="49" customWidth="1"/>
    <col min="5055" max="5057" width="17" style="49" customWidth="1"/>
    <col min="5058" max="5058" width="15.42578125" style="49" customWidth="1"/>
    <col min="5059" max="5305" width="9.140625" style="49"/>
    <col min="5306" max="5306" width="6.140625" style="49" customWidth="1"/>
    <col min="5307" max="5307" width="10.140625" style="49" customWidth="1"/>
    <col min="5308" max="5308" width="50.28515625" style="49" customWidth="1"/>
    <col min="5309" max="5309" width="13.42578125" style="49" customWidth="1"/>
    <col min="5310" max="5310" width="14.42578125" style="49" customWidth="1"/>
    <col min="5311" max="5313" width="17" style="49" customWidth="1"/>
    <col min="5314" max="5314" width="15.42578125" style="49" customWidth="1"/>
    <col min="5315" max="5561" width="9.140625" style="49"/>
    <col min="5562" max="5562" width="6.140625" style="49" customWidth="1"/>
    <col min="5563" max="5563" width="10.140625" style="49" customWidth="1"/>
    <col min="5564" max="5564" width="50.28515625" style="49" customWidth="1"/>
    <col min="5565" max="5565" width="13.42578125" style="49" customWidth="1"/>
    <col min="5566" max="5566" width="14.42578125" style="49" customWidth="1"/>
    <col min="5567" max="5569" width="17" style="49" customWidth="1"/>
    <col min="5570" max="5570" width="15.42578125" style="49" customWidth="1"/>
    <col min="5571" max="5817" width="9.140625" style="49"/>
    <col min="5818" max="5818" width="6.140625" style="49" customWidth="1"/>
    <col min="5819" max="5819" width="10.140625" style="49" customWidth="1"/>
    <col min="5820" max="5820" width="50.28515625" style="49" customWidth="1"/>
    <col min="5821" max="5821" width="13.42578125" style="49" customWidth="1"/>
    <col min="5822" max="5822" width="14.42578125" style="49" customWidth="1"/>
    <col min="5823" max="5825" width="17" style="49" customWidth="1"/>
    <col min="5826" max="5826" width="15.42578125" style="49" customWidth="1"/>
    <col min="5827" max="6073" width="9.140625" style="49"/>
    <col min="6074" max="6074" width="6.140625" style="49" customWidth="1"/>
    <col min="6075" max="6075" width="10.140625" style="49" customWidth="1"/>
    <col min="6076" max="6076" width="50.28515625" style="49" customWidth="1"/>
    <col min="6077" max="6077" width="13.42578125" style="49" customWidth="1"/>
    <col min="6078" max="6078" width="14.42578125" style="49" customWidth="1"/>
    <col min="6079" max="6081" width="17" style="49" customWidth="1"/>
    <col min="6082" max="6082" width="15.42578125" style="49" customWidth="1"/>
    <col min="6083" max="6329" width="9.140625" style="49"/>
    <col min="6330" max="6330" width="6.140625" style="49" customWidth="1"/>
    <col min="6331" max="6331" width="10.140625" style="49" customWidth="1"/>
    <col min="6332" max="6332" width="50.28515625" style="49" customWidth="1"/>
    <col min="6333" max="6333" width="13.42578125" style="49" customWidth="1"/>
    <col min="6334" max="6334" width="14.42578125" style="49" customWidth="1"/>
    <col min="6335" max="6337" width="17" style="49" customWidth="1"/>
    <col min="6338" max="6338" width="15.42578125" style="49" customWidth="1"/>
    <col min="6339" max="6585" width="9.140625" style="49"/>
    <col min="6586" max="6586" width="6.140625" style="49" customWidth="1"/>
    <col min="6587" max="6587" width="10.140625" style="49" customWidth="1"/>
    <col min="6588" max="6588" width="50.28515625" style="49" customWidth="1"/>
    <col min="6589" max="6589" width="13.42578125" style="49" customWidth="1"/>
    <col min="6590" max="6590" width="14.42578125" style="49" customWidth="1"/>
    <col min="6591" max="6593" width="17" style="49" customWidth="1"/>
    <col min="6594" max="6594" width="15.42578125" style="49" customWidth="1"/>
    <col min="6595" max="6841" width="9.140625" style="49"/>
    <col min="6842" max="6842" width="6.140625" style="49" customWidth="1"/>
    <col min="6843" max="6843" width="10.140625" style="49" customWidth="1"/>
    <col min="6844" max="6844" width="50.28515625" style="49" customWidth="1"/>
    <col min="6845" max="6845" width="13.42578125" style="49" customWidth="1"/>
    <col min="6846" max="6846" width="14.42578125" style="49" customWidth="1"/>
    <col min="6847" max="6849" width="17" style="49" customWidth="1"/>
    <col min="6850" max="6850" width="15.42578125" style="49" customWidth="1"/>
    <col min="6851" max="7097" width="9.140625" style="49"/>
    <col min="7098" max="7098" width="6.140625" style="49" customWidth="1"/>
    <col min="7099" max="7099" width="10.140625" style="49" customWidth="1"/>
    <col min="7100" max="7100" width="50.28515625" style="49" customWidth="1"/>
    <col min="7101" max="7101" width="13.42578125" style="49" customWidth="1"/>
    <col min="7102" max="7102" width="14.42578125" style="49" customWidth="1"/>
    <col min="7103" max="7105" width="17" style="49" customWidth="1"/>
    <col min="7106" max="7106" width="15.42578125" style="49" customWidth="1"/>
    <col min="7107" max="7353" width="9.140625" style="49"/>
    <col min="7354" max="7354" width="6.140625" style="49" customWidth="1"/>
    <col min="7355" max="7355" width="10.140625" style="49" customWidth="1"/>
    <col min="7356" max="7356" width="50.28515625" style="49" customWidth="1"/>
    <col min="7357" max="7357" width="13.42578125" style="49" customWidth="1"/>
    <col min="7358" max="7358" width="14.42578125" style="49" customWidth="1"/>
    <col min="7359" max="7361" width="17" style="49" customWidth="1"/>
    <col min="7362" max="7362" width="15.42578125" style="49" customWidth="1"/>
    <col min="7363" max="7609" width="9.140625" style="49"/>
    <col min="7610" max="7610" width="6.140625" style="49" customWidth="1"/>
    <col min="7611" max="7611" width="10.140625" style="49" customWidth="1"/>
    <col min="7612" max="7612" width="50.28515625" style="49" customWidth="1"/>
    <col min="7613" max="7613" width="13.42578125" style="49" customWidth="1"/>
    <col min="7614" max="7614" width="14.42578125" style="49" customWidth="1"/>
    <col min="7615" max="7617" width="17" style="49" customWidth="1"/>
    <col min="7618" max="7618" width="15.42578125" style="49" customWidth="1"/>
    <col min="7619" max="7865" width="9.140625" style="49"/>
    <col min="7866" max="7866" width="6.140625" style="49" customWidth="1"/>
    <col min="7867" max="7867" width="10.140625" style="49" customWidth="1"/>
    <col min="7868" max="7868" width="50.28515625" style="49" customWidth="1"/>
    <col min="7869" max="7869" width="13.42578125" style="49" customWidth="1"/>
    <col min="7870" max="7870" width="14.42578125" style="49" customWidth="1"/>
    <col min="7871" max="7873" width="17" style="49" customWidth="1"/>
    <col min="7874" max="7874" width="15.42578125" style="49" customWidth="1"/>
    <col min="7875" max="8121" width="9.140625" style="49"/>
    <col min="8122" max="8122" width="6.140625" style="49" customWidth="1"/>
    <col min="8123" max="8123" width="10.140625" style="49" customWidth="1"/>
    <col min="8124" max="8124" width="50.28515625" style="49" customWidth="1"/>
    <col min="8125" max="8125" width="13.42578125" style="49" customWidth="1"/>
    <col min="8126" max="8126" width="14.42578125" style="49" customWidth="1"/>
    <col min="8127" max="8129" width="17" style="49" customWidth="1"/>
    <col min="8130" max="8130" width="15.42578125" style="49" customWidth="1"/>
    <col min="8131" max="8377" width="9.140625" style="49"/>
    <col min="8378" max="8378" width="6.140625" style="49" customWidth="1"/>
    <col min="8379" max="8379" width="10.140625" style="49" customWidth="1"/>
    <col min="8380" max="8380" width="50.28515625" style="49" customWidth="1"/>
    <col min="8381" max="8381" width="13.42578125" style="49" customWidth="1"/>
    <col min="8382" max="8382" width="14.42578125" style="49" customWidth="1"/>
    <col min="8383" max="8385" width="17" style="49" customWidth="1"/>
    <col min="8386" max="8386" width="15.42578125" style="49" customWidth="1"/>
    <col min="8387" max="8633" width="9.140625" style="49"/>
    <col min="8634" max="8634" width="6.140625" style="49" customWidth="1"/>
    <col min="8635" max="8635" width="10.140625" style="49" customWidth="1"/>
    <col min="8636" max="8636" width="50.28515625" style="49" customWidth="1"/>
    <col min="8637" max="8637" width="13.42578125" style="49" customWidth="1"/>
    <col min="8638" max="8638" width="14.42578125" style="49" customWidth="1"/>
    <col min="8639" max="8641" width="17" style="49" customWidth="1"/>
    <col min="8642" max="8642" width="15.42578125" style="49" customWidth="1"/>
    <col min="8643" max="8889" width="9.140625" style="49"/>
    <col min="8890" max="8890" width="6.140625" style="49" customWidth="1"/>
    <col min="8891" max="8891" width="10.140625" style="49" customWidth="1"/>
    <col min="8892" max="8892" width="50.28515625" style="49" customWidth="1"/>
    <col min="8893" max="8893" width="13.42578125" style="49" customWidth="1"/>
    <col min="8894" max="8894" width="14.42578125" style="49" customWidth="1"/>
    <col min="8895" max="8897" width="17" style="49" customWidth="1"/>
    <col min="8898" max="8898" width="15.42578125" style="49" customWidth="1"/>
    <col min="8899" max="9145" width="9.140625" style="49"/>
    <col min="9146" max="9146" width="6.140625" style="49" customWidth="1"/>
    <col min="9147" max="9147" width="10.140625" style="49" customWidth="1"/>
    <col min="9148" max="9148" width="50.28515625" style="49" customWidth="1"/>
    <col min="9149" max="9149" width="13.42578125" style="49" customWidth="1"/>
    <col min="9150" max="9150" width="14.42578125" style="49" customWidth="1"/>
    <col min="9151" max="9153" width="17" style="49" customWidth="1"/>
    <col min="9154" max="9154" width="15.42578125" style="49" customWidth="1"/>
    <col min="9155" max="9401" width="9.140625" style="49"/>
    <col min="9402" max="9402" width="6.140625" style="49" customWidth="1"/>
    <col min="9403" max="9403" width="10.140625" style="49" customWidth="1"/>
    <col min="9404" max="9404" width="50.28515625" style="49" customWidth="1"/>
    <col min="9405" max="9405" width="13.42578125" style="49" customWidth="1"/>
    <col min="9406" max="9406" width="14.42578125" style="49" customWidth="1"/>
    <col min="9407" max="9409" width="17" style="49" customWidth="1"/>
    <col min="9410" max="9410" width="15.42578125" style="49" customWidth="1"/>
    <col min="9411" max="9657" width="9.140625" style="49"/>
    <col min="9658" max="9658" width="6.140625" style="49" customWidth="1"/>
    <col min="9659" max="9659" width="10.140625" style="49" customWidth="1"/>
    <col min="9660" max="9660" width="50.28515625" style="49" customWidth="1"/>
    <col min="9661" max="9661" width="13.42578125" style="49" customWidth="1"/>
    <col min="9662" max="9662" width="14.42578125" style="49" customWidth="1"/>
    <col min="9663" max="9665" width="17" style="49" customWidth="1"/>
    <col min="9666" max="9666" width="15.42578125" style="49" customWidth="1"/>
    <col min="9667" max="9913" width="9.140625" style="49"/>
    <col min="9914" max="9914" width="6.140625" style="49" customWidth="1"/>
    <col min="9915" max="9915" width="10.140625" style="49" customWidth="1"/>
    <col min="9916" max="9916" width="50.28515625" style="49" customWidth="1"/>
    <col min="9917" max="9917" width="13.42578125" style="49" customWidth="1"/>
    <col min="9918" max="9918" width="14.42578125" style="49" customWidth="1"/>
    <col min="9919" max="9921" width="17" style="49" customWidth="1"/>
    <col min="9922" max="9922" width="15.42578125" style="49" customWidth="1"/>
    <col min="9923" max="10169" width="9.140625" style="49"/>
    <col min="10170" max="10170" width="6.140625" style="49" customWidth="1"/>
    <col min="10171" max="10171" width="10.140625" style="49" customWidth="1"/>
    <col min="10172" max="10172" width="50.28515625" style="49" customWidth="1"/>
    <col min="10173" max="10173" width="13.42578125" style="49" customWidth="1"/>
    <col min="10174" max="10174" width="14.42578125" style="49" customWidth="1"/>
    <col min="10175" max="10177" width="17" style="49" customWidth="1"/>
    <col min="10178" max="10178" width="15.42578125" style="49" customWidth="1"/>
    <col min="10179" max="10425" width="9.140625" style="49"/>
    <col min="10426" max="10426" width="6.140625" style="49" customWidth="1"/>
    <col min="10427" max="10427" width="10.140625" style="49" customWidth="1"/>
    <col min="10428" max="10428" width="50.28515625" style="49" customWidth="1"/>
    <col min="10429" max="10429" width="13.42578125" style="49" customWidth="1"/>
    <col min="10430" max="10430" width="14.42578125" style="49" customWidth="1"/>
    <col min="10431" max="10433" width="17" style="49" customWidth="1"/>
    <col min="10434" max="10434" width="15.42578125" style="49" customWidth="1"/>
    <col min="10435" max="10681" width="9.140625" style="49"/>
    <col min="10682" max="10682" width="6.140625" style="49" customWidth="1"/>
    <col min="10683" max="10683" width="10.140625" style="49" customWidth="1"/>
    <col min="10684" max="10684" width="50.28515625" style="49" customWidth="1"/>
    <col min="10685" max="10685" width="13.42578125" style="49" customWidth="1"/>
    <col min="10686" max="10686" width="14.42578125" style="49" customWidth="1"/>
    <col min="10687" max="10689" width="17" style="49" customWidth="1"/>
    <col min="10690" max="10690" width="15.42578125" style="49" customWidth="1"/>
    <col min="10691" max="10937" width="9.140625" style="49"/>
    <col min="10938" max="10938" width="6.140625" style="49" customWidth="1"/>
    <col min="10939" max="10939" width="10.140625" style="49" customWidth="1"/>
    <col min="10940" max="10940" width="50.28515625" style="49" customWidth="1"/>
    <col min="10941" max="10941" width="13.42578125" style="49" customWidth="1"/>
    <col min="10942" max="10942" width="14.42578125" style="49" customWidth="1"/>
    <col min="10943" max="10945" width="17" style="49" customWidth="1"/>
    <col min="10946" max="10946" width="15.42578125" style="49" customWidth="1"/>
    <col min="10947" max="11193" width="9.140625" style="49"/>
    <col min="11194" max="11194" width="6.140625" style="49" customWidth="1"/>
    <col min="11195" max="11195" width="10.140625" style="49" customWidth="1"/>
    <col min="11196" max="11196" width="50.28515625" style="49" customWidth="1"/>
    <col min="11197" max="11197" width="13.42578125" style="49" customWidth="1"/>
    <col min="11198" max="11198" width="14.42578125" style="49" customWidth="1"/>
    <col min="11199" max="11201" width="17" style="49" customWidth="1"/>
    <col min="11202" max="11202" width="15.42578125" style="49" customWidth="1"/>
    <col min="11203" max="11449" width="9.140625" style="49"/>
    <col min="11450" max="11450" width="6.140625" style="49" customWidth="1"/>
    <col min="11451" max="11451" width="10.140625" style="49" customWidth="1"/>
    <col min="11452" max="11452" width="50.28515625" style="49" customWidth="1"/>
    <col min="11453" max="11453" width="13.42578125" style="49" customWidth="1"/>
    <col min="11454" max="11454" width="14.42578125" style="49" customWidth="1"/>
    <col min="11455" max="11457" width="17" style="49" customWidth="1"/>
    <col min="11458" max="11458" width="15.42578125" style="49" customWidth="1"/>
    <col min="11459" max="11705" width="9.140625" style="49"/>
    <col min="11706" max="11706" width="6.140625" style="49" customWidth="1"/>
    <col min="11707" max="11707" width="10.140625" style="49" customWidth="1"/>
    <col min="11708" max="11708" width="50.28515625" style="49" customWidth="1"/>
    <col min="11709" max="11709" width="13.42578125" style="49" customWidth="1"/>
    <col min="11710" max="11710" width="14.42578125" style="49" customWidth="1"/>
    <col min="11711" max="11713" width="17" style="49" customWidth="1"/>
    <col min="11714" max="11714" width="15.42578125" style="49" customWidth="1"/>
    <col min="11715" max="11961" width="9.140625" style="49"/>
    <col min="11962" max="11962" width="6.140625" style="49" customWidth="1"/>
    <col min="11963" max="11963" width="10.140625" style="49" customWidth="1"/>
    <col min="11964" max="11964" width="50.28515625" style="49" customWidth="1"/>
    <col min="11965" max="11965" width="13.42578125" style="49" customWidth="1"/>
    <col min="11966" max="11966" width="14.42578125" style="49" customWidth="1"/>
    <col min="11967" max="11969" width="17" style="49" customWidth="1"/>
    <col min="11970" max="11970" width="15.42578125" style="49" customWidth="1"/>
    <col min="11971" max="12217" width="9.140625" style="49"/>
    <col min="12218" max="12218" width="6.140625" style="49" customWidth="1"/>
    <col min="12219" max="12219" width="10.140625" style="49" customWidth="1"/>
    <col min="12220" max="12220" width="50.28515625" style="49" customWidth="1"/>
    <col min="12221" max="12221" width="13.42578125" style="49" customWidth="1"/>
    <col min="12222" max="12222" width="14.42578125" style="49" customWidth="1"/>
    <col min="12223" max="12225" width="17" style="49" customWidth="1"/>
    <col min="12226" max="12226" width="15.42578125" style="49" customWidth="1"/>
    <col min="12227" max="12473" width="9.140625" style="49"/>
    <col min="12474" max="12474" width="6.140625" style="49" customWidth="1"/>
    <col min="12475" max="12475" width="10.140625" style="49" customWidth="1"/>
    <col min="12476" max="12476" width="50.28515625" style="49" customWidth="1"/>
    <col min="12477" max="12477" width="13.42578125" style="49" customWidth="1"/>
    <col min="12478" max="12478" width="14.42578125" style="49" customWidth="1"/>
    <col min="12479" max="12481" width="17" style="49" customWidth="1"/>
    <col min="12482" max="12482" width="15.42578125" style="49" customWidth="1"/>
    <col min="12483" max="12729" width="9.140625" style="49"/>
    <col min="12730" max="12730" width="6.140625" style="49" customWidth="1"/>
    <col min="12731" max="12731" width="10.140625" style="49" customWidth="1"/>
    <col min="12732" max="12732" width="50.28515625" style="49" customWidth="1"/>
    <col min="12733" max="12733" width="13.42578125" style="49" customWidth="1"/>
    <col min="12734" max="12734" width="14.42578125" style="49" customWidth="1"/>
    <col min="12735" max="12737" width="17" style="49" customWidth="1"/>
    <col min="12738" max="12738" width="15.42578125" style="49" customWidth="1"/>
    <col min="12739" max="12985" width="9.140625" style="49"/>
    <col min="12986" max="12986" width="6.140625" style="49" customWidth="1"/>
    <col min="12987" max="12987" width="10.140625" style="49" customWidth="1"/>
    <col min="12988" max="12988" width="50.28515625" style="49" customWidth="1"/>
    <col min="12989" max="12989" width="13.42578125" style="49" customWidth="1"/>
    <col min="12990" max="12990" width="14.42578125" style="49" customWidth="1"/>
    <col min="12991" max="12993" width="17" style="49" customWidth="1"/>
    <col min="12994" max="12994" width="15.42578125" style="49" customWidth="1"/>
    <col min="12995" max="13241" width="9.140625" style="49"/>
    <col min="13242" max="13242" width="6.140625" style="49" customWidth="1"/>
    <col min="13243" max="13243" width="10.140625" style="49" customWidth="1"/>
    <col min="13244" max="13244" width="50.28515625" style="49" customWidth="1"/>
    <col min="13245" max="13245" width="13.42578125" style="49" customWidth="1"/>
    <col min="13246" max="13246" width="14.42578125" style="49" customWidth="1"/>
    <col min="13247" max="13249" width="17" style="49" customWidth="1"/>
    <col min="13250" max="13250" width="15.42578125" style="49" customWidth="1"/>
    <col min="13251" max="13497" width="9.140625" style="49"/>
    <col min="13498" max="13498" width="6.140625" style="49" customWidth="1"/>
    <col min="13499" max="13499" width="10.140625" style="49" customWidth="1"/>
    <col min="13500" max="13500" width="50.28515625" style="49" customWidth="1"/>
    <col min="13501" max="13501" width="13.42578125" style="49" customWidth="1"/>
    <col min="13502" max="13502" width="14.42578125" style="49" customWidth="1"/>
    <col min="13503" max="13505" width="17" style="49" customWidth="1"/>
    <col min="13506" max="13506" width="15.42578125" style="49" customWidth="1"/>
    <col min="13507" max="13753" width="9.140625" style="49"/>
    <col min="13754" max="13754" width="6.140625" style="49" customWidth="1"/>
    <col min="13755" max="13755" width="10.140625" style="49" customWidth="1"/>
    <col min="13756" max="13756" width="50.28515625" style="49" customWidth="1"/>
    <col min="13757" max="13757" width="13.42578125" style="49" customWidth="1"/>
    <col min="13758" max="13758" width="14.42578125" style="49" customWidth="1"/>
    <col min="13759" max="13761" width="17" style="49" customWidth="1"/>
    <col min="13762" max="13762" width="15.42578125" style="49" customWidth="1"/>
    <col min="13763" max="14009" width="9.140625" style="49"/>
    <col min="14010" max="14010" width="6.140625" style="49" customWidth="1"/>
    <col min="14011" max="14011" width="10.140625" style="49" customWidth="1"/>
    <col min="14012" max="14012" width="50.28515625" style="49" customWidth="1"/>
    <col min="14013" max="14013" width="13.42578125" style="49" customWidth="1"/>
    <col min="14014" max="14014" width="14.42578125" style="49" customWidth="1"/>
    <col min="14015" max="14017" width="17" style="49" customWidth="1"/>
    <col min="14018" max="14018" width="15.42578125" style="49" customWidth="1"/>
    <col min="14019" max="14265" width="9.140625" style="49"/>
    <col min="14266" max="14266" width="6.140625" style="49" customWidth="1"/>
    <col min="14267" max="14267" width="10.140625" style="49" customWidth="1"/>
    <col min="14268" max="14268" width="50.28515625" style="49" customWidth="1"/>
    <col min="14269" max="14269" width="13.42578125" style="49" customWidth="1"/>
    <col min="14270" max="14270" width="14.42578125" style="49" customWidth="1"/>
    <col min="14271" max="14273" width="17" style="49" customWidth="1"/>
    <col min="14274" max="14274" width="15.42578125" style="49" customWidth="1"/>
    <col min="14275" max="14521" width="9.140625" style="49"/>
    <col min="14522" max="14522" width="6.140625" style="49" customWidth="1"/>
    <col min="14523" max="14523" width="10.140625" style="49" customWidth="1"/>
    <col min="14524" max="14524" width="50.28515625" style="49" customWidth="1"/>
    <col min="14525" max="14525" width="13.42578125" style="49" customWidth="1"/>
    <col min="14526" max="14526" width="14.42578125" style="49" customWidth="1"/>
    <col min="14527" max="14529" width="17" style="49" customWidth="1"/>
    <col min="14530" max="14530" width="15.42578125" style="49" customWidth="1"/>
    <col min="14531" max="14777" width="9.140625" style="49"/>
    <col min="14778" max="14778" width="6.140625" style="49" customWidth="1"/>
    <col min="14779" max="14779" width="10.140625" style="49" customWidth="1"/>
    <col min="14780" max="14780" width="50.28515625" style="49" customWidth="1"/>
    <col min="14781" max="14781" width="13.42578125" style="49" customWidth="1"/>
    <col min="14782" max="14782" width="14.42578125" style="49" customWidth="1"/>
    <col min="14783" max="14785" width="17" style="49" customWidth="1"/>
    <col min="14786" max="14786" width="15.42578125" style="49" customWidth="1"/>
    <col min="14787" max="15033" width="9.140625" style="49"/>
    <col min="15034" max="15034" width="6.140625" style="49" customWidth="1"/>
    <col min="15035" max="15035" width="10.140625" style="49" customWidth="1"/>
    <col min="15036" max="15036" width="50.28515625" style="49" customWidth="1"/>
    <col min="15037" max="15037" width="13.42578125" style="49" customWidth="1"/>
    <col min="15038" max="15038" width="14.42578125" style="49" customWidth="1"/>
    <col min="15039" max="15041" width="17" style="49" customWidth="1"/>
    <col min="15042" max="15042" width="15.42578125" style="49" customWidth="1"/>
    <col min="15043" max="15289" width="9.140625" style="49"/>
    <col min="15290" max="15290" width="6.140625" style="49" customWidth="1"/>
    <col min="15291" max="15291" width="10.140625" style="49" customWidth="1"/>
    <col min="15292" max="15292" width="50.28515625" style="49" customWidth="1"/>
    <col min="15293" max="15293" width="13.42578125" style="49" customWidth="1"/>
    <col min="15294" max="15294" width="14.42578125" style="49" customWidth="1"/>
    <col min="15295" max="15297" width="17" style="49" customWidth="1"/>
    <col min="15298" max="15298" width="15.42578125" style="49" customWidth="1"/>
    <col min="15299" max="15545" width="9.140625" style="49"/>
    <col min="15546" max="15546" width="6.140625" style="49" customWidth="1"/>
    <col min="15547" max="15547" width="10.140625" style="49" customWidth="1"/>
    <col min="15548" max="15548" width="50.28515625" style="49" customWidth="1"/>
    <col min="15549" max="15549" width="13.42578125" style="49" customWidth="1"/>
    <col min="15550" max="15550" width="14.42578125" style="49" customWidth="1"/>
    <col min="15551" max="15553" width="17" style="49" customWidth="1"/>
    <col min="15554" max="15554" width="15.42578125" style="49" customWidth="1"/>
    <col min="15555" max="15801" width="9.140625" style="49"/>
    <col min="15802" max="15802" width="6.140625" style="49" customWidth="1"/>
    <col min="15803" max="15803" width="10.140625" style="49" customWidth="1"/>
    <col min="15804" max="15804" width="50.28515625" style="49" customWidth="1"/>
    <col min="15805" max="15805" width="13.42578125" style="49" customWidth="1"/>
    <col min="15806" max="15806" width="14.42578125" style="49" customWidth="1"/>
    <col min="15807" max="15809" width="17" style="49" customWidth="1"/>
    <col min="15810" max="15810" width="15.42578125" style="49" customWidth="1"/>
    <col min="15811" max="16057" width="9.140625" style="49"/>
    <col min="16058" max="16058" width="6.140625" style="49" customWidth="1"/>
    <col min="16059" max="16059" width="10.140625" style="49" customWidth="1"/>
    <col min="16060" max="16060" width="50.28515625" style="49" customWidth="1"/>
    <col min="16061" max="16061" width="13.42578125" style="49" customWidth="1"/>
    <col min="16062" max="16062" width="14.42578125" style="49" customWidth="1"/>
    <col min="16063" max="16065" width="17" style="49" customWidth="1"/>
    <col min="16066" max="16066" width="15.42578125" style="49" customWidth="1"/>
    <col min="16067" max="16384" width="9.140625" style="49"/>
  </cols>
  <sheetData>
    <row r="2" spans="1:16" x14ac:dyDescent="0.3">
      <c r="C2" s="50" t="s">
        <v>49</v>
      </c>
    </row>
    <row r="3" spans="1:16" x14ac:dyDescent="0.3">
      <c r="C3" s="51" t="s">
        <v>50</v>
      </c>
    </row>
    <row r="4" spans="1:16" x14ac:dyDescent="0.3">
      <c r="C4" s="52">
        <v>46265</v>
      </c>
    </row>
    <row r="5" spans="1:16" x14ac:dyDescent="0.3">
      <c r="C5" s="53"/>
    </row>
    <row r="6" spans="1:16" s="55" customFormat="1" x14ac:dyDescent="0.25">
      <c r="A6" s="54" t="s">
        <v>51</v>
      </c>
      <c r="B6" s="54" t="s">
        <v>52</v>
      </c>
      <c r="C6" s="54" t="s">
        <v>53</v>
      </c>
      <c r="D6" s="68">
        <v>46023</v>
      </c>
      <c r="E6" s="68">
        <v>46054</v>
      </c>
      <c r="F6" s="68">
        <v>46082</v>
      </c>
      <c r="G6" s="68" t="s">
        <v>5</v>
      </c>
      <c r="H6" s="68">
        <v>46113</v>
      </c>
      <c r="I6" s="68">
        <v>46143</v>
      </c>
      <c r="J6" s="68">
        <v>46174</v>
      </c>
      <c r="K6" s="68" t="s">
        <v>6</v>
      </c>
      <c r="L6" s="68" t="s">
        <v>7</v>
      </c>
      <c r="M6" s="68">
        <v>46204</v>
      </c>
      <c r="N6" s="68">
        <v>46235</v>
      </c>
      <c r="O6" s="68">
        <v>46266</v>
      </c>
      <c r="P6" s="68" t="s">
        <v>8</v>
      </c>
    </row>
    <row r="7" spans="1:16" x14ac:dyDescent="0.3">
      <c r="A7" s="56">
        <v>1</v>
      </c>
      <c r="B7" s="57" t="s">
        <v>40</v>
      </c>
      <c r="C7" s="58" t="s">
        <v>54</v>
      </c>
      <c r="D7" s="59">
        <v>3268</v>
      </c>
      <c r="E7" s="59">
        <f>'[2]HG LA 31.03'!E7</f>
        <v>3914</v>
      </c>
      <c r="F7" s="59">
        <v>3610</v>
      </c>
      <c r="G7" s="59">
        <f>D7+E7+F7</f>
        <v>10792</v>
      </c>
      <c r="H7" s="59">
        <v>3648</v>
      </c>
      <c r="I7" s="59">
        <v>3762</v>
      </c>
      <c r="J7" s="59">
        <f>'[3]NECONSUMAT IUNIE 2026'!E9</f>
        <v>3268</v>
      </c>
      <c r="K7" s="59">
        <f>H7+I7+J7</f>
        <v>10678</v>
      </c>
      <c r="L7" s="59">
        <f>G7+K7</f>
        <v>21470</v>
      </c>
      <c r="M7" s="59">
        <v>3306</v>
      </c>
      <c r="N7" s="59">
        <v>3686</v>
      </c>
      <c r="O7" s="59">
        <v>3572</v>
      </c>
      <c r="P7" s="59">
        <f>M7+N7+O7</f>
        <v>10564</v>
      </c>
    </row>
    <row r="8" spans="1:16" x14ac:dyDescent="0.3">
      <c r="A8" s="56">
        <v>2</v>
      </c>
      <c r="B8" s="57" t="s">
        <v>55</v>
      </c>
      <c r="C8" s="58" t="s">
        <v>17</v>
      </c>
      <c r="D8" s="59">
        <v>14554</v>
      </c>
      <c r="E8" s="59">
        <f>'[2]HG LA 31.03'!E8</f>
        <v>15618</v>
      </c>
      <c r="F8" s="59">
        <v>15162</v>
      </c>
      <c r="G8" s="59">
        <f t="shared" ref="G8:G21" si="0">D8+E8+F8</f>
        <v>45334</v>
      </c>
      <c r="H8" s="59">
        <v>15390</v>
      </c>
      <c r="I8" s="59">
        <v>15884</v>
      </c>
      <c r="J8" s="59">
        <f>'[3]NECONSUMAT IUNIE 2026'!E10</f>
        <v>13794</v>
      </c>
      <c r="K8" s="59">
        <f t="shared" ref="K8:K25" si="1">H8+I8+J8</f>
        <v>45068</v>
      </c>
      <c r="L8" s="59">
        <f t="shared" ref="L8:L25" si="2">G8+K8</f>
        <v>90402</v>
      </c>
      <c r="M8" s="59">
        <v>13870</v>
      </c>
      <c r="N8" s="59">
        <v>15504</v>
      </c>
      <c r="O8" s="59">
        <v>15010</v>
      </c>
      <c r="P8" s="59">
        <f t="shared" ref="P8:P25" si="3">M8+N8+O8</f>
        <v>44384</v>
      </c>
    </row>
    <row r="9" spans="1:16" x14ac:dyDescent="0.3">
      <c r="A9" s="56">
        <v>3</v>
      </c>
      <c r="B9" s="60" t="s">
        <v>56</v>
      </c>
      <c r="C9" s="61" t="s">
        <v>57</v>
      </c>
      <c r="D9" s="59">
        <v>1444</v>
      </c>
      <c r="E9" s="59">
        <f>'[2]HG LA 31.03'!E9</f>
        <v>1368</v>
      </c>
      <c r="F9" s="59">
        <v>1482</v>
      </c>
      <c r="G9" s="59">
        <f t="shared" si="0"/>
        <v>4294</v>
      </c>
      <c r="H9" s="59">
        <v>1444</v>
      </c>
      <c r="I9" s="59">
        <v>1520</v>
      </c>
      <c r="J9" s="59">
        <f>'[3]NECONSUMAT IUNIE 2026'!E11</f>
        <v>1292</v>
      </c>
      <c r="K9" s="59">
        <f t="shared" si="1"/>
        <v>4256</v>
      </c>
      <c r="L9" s="59">
        <f t="shared" si="2"/>
        <v>8550</v>
      </c>
      <c r="M9" s="59">
        <v>570</v>
      </c>
      <c r="N9" s="59">
        <v>2204</v>
      </c>
      <c r="O9" s="59">
        <v>1292</v>
      </c>
      <c r="P9" s="59">
        <f t="shared" si="3"/>
        <v>4066</v>
      </c>
    </row>
    <row r="10" spans="1:16" x14ac:dyDescent="0.3">
      <c r="A10" s="56">
        <v>4</v>
      </c>
      <c r="B10" s="57" t="s">
        <v>58</v>
      </c>
      <c r="C10" s="58" t="s">
        <v>59</v>
      </c>
      <c r="D10" s="59">
        <v>2014</v>
      </c>
      <c r="E10" s="59">
        <f>'[2]HG LA 31.03'!E10</f>
        <v>2508</v>
      </c>
      <c r="F10" s="59">
        <v>2204</v>
      </c>
      <c r="G10" s="59">
        <f t="shared" si="0"/>
        <v>6726</v>
      </c>
      <c r="H10" s="59">
        <v>2280</v>
      </c>
      <c r="I10" s="59">
        <v>2280</v>
      </c>
      <c r="J10" s="59">
        <f>'[3]NECONSUMAT IUNIE 2026'!E12</f>
        <v>2052</v>
      </c>
      <c r="K10" s="59">
        <f t="shared" si="1"/>
        <v>6612</v>
      </c>
      <c r="L10" s="59">
        <f t="shared" si="2"/>
        <v>13338</v>
      </c>
      <c r="M10" s="59">
        <v>2204</v>
      </c>
      <c r="N10" s="59">
        <v>2280</v>
      </c>
      <c r="O10" s="59">
        <v>2242</v>
      </c>
      <c r="P10" s="59">
        <f t="shared" si="3"/>
        <v>6726</v>
      </c>
    </row>
    <row r="11" spans="1:16" s="62" customFormat="1" x14ac:dyDescent="0.3">
      <c r="A11" s="56">
        <v>5</v>
      </c>
      <c r="B11" s="57" t="s">
        <v>60</v>
      </c>
      <c r="C11" s="58" t="s">
        <v>61</v>
      </c>
      <c r="D11" s="59">
        <v>1216</v>
      </c>
      <c r="E11" s="59">
        <f>'[2]HG LA 31.03'!E11</f>
        <v>1406</v>
      </c>
      <c r="F11" s="59">
        <v>1292</v>
      </c>
      <c r="G11" s="59">
        <f t="shared" si="0"/>
        <v>3914</v>
      </c>
      <c r="H11" s="59">
        <v>1406</v>
      </c>
      <c r="I11" s="59">
        <v>1368</v>
      </c>
      <c r="J11" s="59">
        <f>'[3]NECONSUMAT IUNIE 2026'!E13</f>
        <v>1216</v>
      </c>
      <c r="K11" s="59">
        <f t="shared" si="1"/>
        <v>3990</v>
      </c>
      <c r="L11" s="59">
        <f t="shared" si="2"/>
        <v>7904</v>
      </c>
      <c r="M11" s="59">
        <v>1216</v>
      </c>
      <c r="N11" s="59">
        <v>1330</v>
      </c>
      <c r="O11" s="59">
        <v>1292</v>
      </c>
      <c r="P11" s="59">
        <f t="shared" si="3"/>
        <v>3838</v>
      </c>
    </row>
    <row r="12" spans="1:16" s="62" customFormat="1" x14ac:dyDescent="0.3">
      <c r="A12" s="56">
        <v>6</v>
      </c>
      <c r="B12" s="57" t="s">
        <v>62</v>
      </c>
      <c r="C12" s="58" t="s">
        <v>63</v>
      </c>
      <c r="D12" s="59">
        <v>1976</v>
      </c>
      <c r="E12" s="59">
        <f>'[2]HG LA 31.03'!E12</f>
        <v>1976</v>
      </c>
      <c r="F12" s="59">
        <v>1520</v>
      </c>
      <c r="G12" s="59">
        <f t="shared" si="0"/>
        <v>5472</v>
      </c>
      <c r="H12" s="59">
        <v>2090</v>
      </c>
      <c r="I12" s="59">
        <v>1672</v>
      </c>
      <c r="J12" s="59">
        <f>'[3]NECONSUMAT IUNIE 2026'!E14</f>
        <v>2242</v>
      </c>
      <c r="K12" s="59">
        <f t="shared" si="1"/>
        <v>6004</v>
      </c>
      <c r="L12" s="59">
        <f t="shared" si="2"/>
        <v>11476</v>
      </c>
      <c r="M12" s="59">
        <v>1786</v>
      </c>
      <c r="N12" s="59">
        <v>1938</v>
      </c>
      <c r="O12" s="59">
        <v>1900</v>
      </c>
      <c r="P12" s="59">
        <f t="shared" si="3"/>
        <v>5624</v>
      </c>
    </row>
    <row r="13" spans="1:16" s="62" customFormat="1" x14ac:dyDescent="0.3">
      <c r="A13" s="56">
        <v>7</v>
      </c>
      <c r="B13" s="57" t="s">
        <v>64</v>
      </c>
      <c r="C13" s="58" t="s">
        <v>65</v>
      </c>
      <c r="D13" s="59">
        <v>380</v>
      </c>
      <c r="E13" s="59">
        <f>'[2]HG LA 31.03'!E13</f>
        <v>380</v>
      </c>
      <c r="F13" s="59">
        <v>380</v>
      </c>
      <c r="G13" s="59">
        <f t="shared" si="0"/>
        <v>1140</v>
      </c>
      <c r="H13" s="59">
        <v>380</v>
      </c>
      <c r="I13" s="59">
        <v>418</v>
      </c>
      <c r="J13" s="59">
        <f>'[3]NECONSUMAT IUNIE 2026'!E15</f>
        <v>342</v>
      </c>
      <c r="K13" s="59">
        <f t="shared" si="1"/>
        <v>1140</v>
      </c>
      <c r="L13" s="59">
        <f t="shared" si="2"/>
        <v>2280</v>
      </c>
      <c r="M13" s="59">
        <v>342</v>
      </c>
      <c r="N13" s="59">
        <v>380</v>
      </c>
      <c r="O13" s="59">
        <v>380</v>
      </c>
      <c r="P13" s="59">
        <f t="shared" si="3"/>
        <v>1102</v>
      </c>
    </row>
    <row r="14" spans="1:16" s="62" customFormat="1" ht="33" x14ac:dyDescent="0.3">
      <c r="A14" s="56">
        <v>8</v>
      </c>
      <c r="B14" s="57" t="s">
        <v>66</v>
      </c>
      <c r="C14" s="58" t="s">
        <v>67</v>
      </c>
      <c r="D14" s="59">
        <v>1938</v>
      </c>
      <c r="E14" s="59">
        <f>'[2]HG LA 31.03'!E14</f>
        <v>2850</v>
      </c>
      <c r="F14" s="59">
        <v>3572</v>
      </c>
      <c r="G14" s="59">
        <f t="shared" si="0"/>
        <v>8360</v>
      </c>
      <c r="H14" s="59">
        <v>6498</v>
      </c>
      <c r="I14" s="59">
        <v>3724</v>
      </c>
      <c r="J14" s="59">
        <f>'[3]NECONSUMAT IUNIE 2026'!E16</f>
        <v>3876</v>
      </c>
      <c r="K14" s="59">
        <f t="shared" si="1"/>
        <v>14098</v>
      </c>
      <c r="L14" s="59">
        <f t="shared" si="2"/>
        <v>22458</v>
      </c>
      <c r="M14" s="59">
        <v>3382</v>
      </c>
      <c r="N14" s="59">
        <v>4104</v>
      </c>
      <c r="O14" s="59">
        <v>3724</v>
      </c>
      <c r="P14" s="59">
        <f t="shared" si="3"/>
        <v>11210</v>
      </c>
    </row>
    <row r="15" spans="1:16" s="62" customFormat="1" x14ac:dyDescent="0.3">
      <c r="A15" s="56">
        <v>9</v>
      </c>
      <c r="B15" s="57" t="s">
        <v>68</v>
      </c>
      <c r="C15" s="58" t="s">
        <v>69</v>
      </c>
      <c r="D15" s="59">
        <v>1292</v>
      </c>
      <c r="E15" s="59">
        <f>'[2]HG LA 31.03'!E15</f>
        <v>1520</v>
      </c>
      <c r="F15" s="59">
        <v>1254</v>
      </c>
      <c r="G15" s="59">
        <f t="shared" si="0"/>
        <v>4066</v>
      </c>
      <c r="H15" s="59">
        <v>1596</v>
      </c>
      <c r="I15" s="59">
        <v>1178</v>
      </c>
      <c r="J15" s="59">
        <f>'[3]NECONSUMAT IUNIE 2026'!E17</f>
        <v>1178</v>
      </c>
      <c r="K15" s="59">
        <f t="shared" si="1"/>
        <v>3952</v>
      </c>
      <c r="L15" s="59">
        <f t="shared" si="2"/>
        <v>8018</v>
      </c>
      <c r="M15" s="59">
        <v>1292</v>
      </c>
      <c r="N15" s="59">
        <v>1672</v>
      </c>
      <c r="O15" s="59">
        <v>1330</v>
      </c>
      <c r="P15" s="59">
        <f t="shared" si="3"/>
        <v>4294</v>
      </c>
    </row>
    <row r="16" spans="1:16" s="62" customFormat="1" x14ac:dyDescent="0.3">
      <c r="A16" s="56">
        <v>10</v>
      </c>
      <c r="B16" s="60" t="s">
        <v>70</v>
      </c>
      <c r="C16" s="58" t="s">
        <v>71</v>
      </c>
      <c r="D16" s="59">
        <v>4978</v>
      </c>
      <c r="E16" s="59">
        <f>'[2]HG LA 31.03'!E16</f>
        <v>5130</v>
      </c>
      <c r="F16" s="59">
        <v>5168</v>
      </c>
      <c r="G16" s="59">
        <f t="shared" si="0"/>
        <v>15276</v>
      </c>
      <c r="H16" s="59">
        <v>5130</v>
      </c>
      <c r="I16" s="59">
        <v>5358</v>
      </c>
      <c r="J16" s="59">
        <f>'[3]NECONSUMAT IUNIE 2026'!E18</f>
        <v>4636</v>
      </c>
      <c r="K16" s="59">
        <f t="shared" si="1"/>
        <v>15124</v>
      </c>
      <c r="L16" s="59">
        <f t="shared" si="2"/>
        <v>30400</v>
      </c>
      <c r="M16" s="59">
        <v>4750</v>
      </c>
      <c r="N16" s="59">
        <v>5130</v>
      </c>
      <c r="O16" s="59">
        <v>5054</v>
      </c>
      <c r="P16" s="59">
        <f t="shared" si="3"/>
        <v>14934</v>
      </c>
    </row>
    <row r="17" spans="1:16" s="62" customFormat="1" x14ac:dyDescent="0.3">
      <c r="A17" s="56">
        <v>11</v>
      </c>
      <c r="B17" s="60" t="s">
        <v>72</v>
      </c>
      <c r="C17" s="58" t="s">
        <v>73</v>
      </c>
      <c r="D17" s="59">
        <v>418</v>
      </c>
      <c r="E17" s="59">
        <f>'[2]HG LA 31.03'!E17</f>
        <v>950</v>
      </c>
      <c r="F17" s="59">
        <v>722</v>
      </c>
      <c r="G17" s="59">
        <f t="shared" si="0"/>
        <v>2090</v>
      </c>
      <c r="H17" s="59">
        <v>684</v>
      </c>
      <c r="I17" s="59">
        <v>722</v>
      </c>
      <c r="J17" s="59">
        <f>'[3]NECONSUMAT IUNIE 2026'!E19</f>
        <v>646</v>
      </c>
      <c r="K17" s="59">
        <f t="shared" si="1"/>
        <v>2052</v>
      </c>
      <c r="L17" s="59">
        <f t="shared" si="2"/>
        <v>4142</v>
      </c>
      <c r="M17" s="59">
        <v>646</v>
      </c>
      <c r="N17" s="59">
        <v>722</v>
      </c>
      <c r="O17" s="59">
        <v>684</v>
      </c>
      <c r="P17" s="59">
        <f t="shared" si="3"/>
        <v>2052</v>
      </c>
    </row>
    <row r="18" spans="1:16" x14ac:dyDescent="0.3">
      <c r="A18" s="56">
        <v>12</v>
      </c>
      <c r="B18" s="57" t="s">
        <v>74</v>
      </c>
      <c r="C18" s="58" t="s">
        <v>75</v>
      </c>
      <c r="D18" s="59">
        <v>4218</v>
      </c>
      <c r="E18" s="59">
        <f>'[2]HG LA 31.03'!E18</f>
        <v>4712</v>
      </c>
      <c r="F18" s="59">
        <v>4864</v>
      </c>
      <c r="G18" s="59">
        <f t="shared" si="0"/>
        <v>13794</v>
      </c>
      <c r="H18" s="59">
        <v>4560</v>
      </c>
      <c r="I18" s="59">
        <v>4826</v>
      </c>
      <c r="J18" s="59">
        <f>'[3]NECONSUMAT IUNIE 2026'!E20</f>
        <v>4180</v>
      </c>
      <c r="K18" s="59">
        <f t="shared" si="1"/>
        <v>13566</v>
      </c>
      <c r="L18" s="59">
        <f t="shared" si="2"/>
        <v>27360</v>
      </c>
      <c r="M18" s="59">
        <v>4256</v>
      </c>
      <c r="N18" s="59">
        <v>4636</v>
      </c>
      <c r="O18" s="59">
        <v>4560</v>
      </c>
      <c r="P18" s="59">
        <f t="shared" si="3"/>
        <v>13452</v>
      </c>
    </row>
    <row r="19" spans="1:16" x14ac:dyDescent="0.3">
      <c r="A19" s="56">
        <v>13</v>
      </c>
      <c r="B19" s="57" t="s">
        <v>76</v>
      </c>
      <c r="C19" s="58" t="s">
        <v>77</v>
      </c>
      <c r="D19" s="59">
        <v>190</v>
      </c>
      <c r="E19" s="59">
        <f>'[2]HG LA 31.03'!E19</f>
        <v>228</v>
      </c>
      <c r="F19" s="59">
        <v>152</v>
      </c>
      <c r="G19" s="59">
        <f t="shared" si="0"/>
        <v>570</v>
      </c>
      <c r="H19" s="59">
        <v>342</v>
      </c>
      <c r="I19" s="59">
        <v>190</v>
      </c>
      <c r="J19" s="59">
        <f>'[3]NECONSUMAT IUNIE 2026'!E21</f>
        <v>228</v>
      </c>
      <c r="K19" s="59">
        <f t="shared" si="1"/>
        <v>760</v>
      </c>
      <c r="L19" s="59">
        <f t="shared" si="2"/>
        <v>1330</v>
      </c>
      <c r="M19" s="59">
        <v>190</v>
      </c>
      <c r="N19" s="59">
        <v>228</v>
      </c>
      <c r="O19" s="59">
        <v>228</v>
      </c>
      <c r="P19" s="59">
        <f t="shared" si="3"/>
        <v>646</v>
      </c>
    </row>
    <row r="20" spans="1:16" x14ac:dyDescent="0.3">
      <c r="A20" s="56">
        <v>14</v>
      </c>
      <c r="B20" s="57" t="s">
        <v>78</v>
      </c>
      <c r="C20" s="58" t="s">
        <v>79</v>
      </c>
      <c r="D20" s="59">
        <v>2888</v>
      </c>
      <c r="E20" s="59">
        <f>'[2]HG LA 31.03'!E20</f>
        <v>3078</v>
      </c>
      <c r="F20" s="59">
        <v>3724</v>
      </c>
      <c r="G20" s="59">
        <f t="shared" si="0"/>
        <v>9690</v>
      </c>
      <c r="H20" s="59">
        <v>3040</v>
      </c>
      <c r="I20" s="59">
        <v>3230</v>
      </c>
      <c r="J20" s="59">
        <f>'[3]NECONSUMAT IUNIE 2026'!E22</f>
        <v>2888</v>
      </c>
      <c r="K20" s="59">
        <f t="shared" si="1"/>
        <v>9158</v>
      </c>
      <c r="L20" s="59">
        <f t="shared" si="2"/>
        <v>18848</v>
      </c>
      <c r="M20" s="59">
        <v>3002</v>
      </c>
      <c r="N20" s="59">
        <v>3268</v>
      </c>
      <c r="O20" s="59">
        <v>3154</v>
      </c>
      <c r="P20" s="59">
        <f t="shared" si="3"/>
        <v>9424</v>
      </c>
    </row>
    <row r="21" spans="1:16" ht="49.5" x14ac:dyDescent="0.3">
      <c r="A21" s="56">
        <v>15</v>
      </c>
      <c r="B21" s="63" t="s">
        <v>80</v>
      </c>
      <c r="C21" s="64" t="s">
        <v>81</v>
      </c>
      <c r="D21" s="59">
        <v>988</v>
      </c>
      <c r="E21" s="59">
        <f>'[2]HG LA 31.03'!E21</f>
        <v>988</v>
      </c>
      <c r="F21" s="59">
        <v>836</v>
      </c>
      <c r="G21" s="59">
        <f t="shared" si="0"/>
        <v>2812</v>
      </c>
      <c r="H21" s="59">
        <v>1140</v>
      </c>
      <c r="I21" s="59">
        <v>988</v>
      </c>
      <c r="J21" s="59">
        <f>'[3]NECONSUMAT IUNIE 2026'!E23</f>
        <v>912</v>
      </c>
      <c r="K21" s="59">
        <f t="shared" si="1"/>
        <v>3040</v>
      </c>
      <c r="L21" s="59">
        <f t="shared" si="2"/>
        <v>5852</v>
      </c>
      <c r="M21" s="59">
        <v>912</v>
      </c>
      <c r="N21" s="59">
        <v>988</v>
      </c>
      <c r="O21" s="59">
        <v>988</v>
      </c>
      <c r="P21" s="59">
        <f t="shared" si="3"/>
        <v>2888</v>
      </c>
    </row>
    <row r="22" spans="1:16" x14ac:dyDescent="0.3">
      <c r="A22" s="56">
        <v>16</v>
      </c>
      <c r="B22" s="57" t="s">
        <v>82</v>
      </c>
      <c r="C22" s="64" t="s">
        <v>27</v>
      </c>
      <c r="D22" s="59"/>
      <c r="E22" s="59"/>
      <c r="F22" s="59"/>
      <c r="G22" s="59"/>
      <c r="H22" s="59"/>
      <c r="I22" s="59"/>
      <c r="J22" s="59">
        <f>'[3]NECONSUMAT IUNIE 2026'!E24</f>
        <v>0</v>
      </c>
      <c r="K22" s="59">
        <f t="shared" si="1"/>
        <v>0</v>
      </c>
      <c r="L22" s="59">
        <f t="shared" si="2"/>
        <v>0</v>
      </c>
      <c r="M22" s="59">
        <v>418</v>
      </c>
      <c r="N22" s="59">
        <v>3192</v>
      </c>
      <c r="O22" s="59">
        <v>228</v>
      </c>
      <c r="P22" s="59">
        <f t="shared" si="3"/>
        <v>3838</v>
      </c>
    </row>
    <row r="23" spans="1:16" x14ac:dyDescent="0.3">
      <c r="A23" s="56">
        <v>17</v>
      </c>
      <c r="B23" s="57" t="s">
        <v>83</v>
      </c>
      <c r="C23" s="64" t="s">
        <v>84</v>
      </c>
      <c r="D23" s="59"/>
      <c r="E23" s="59"/>
      <c r="F23" s="59"/>
      <c r="G23" s="59"/>
      <c r="H23" s="59"/>
      <c r="I23" s="59">
        <v>0</v>
      </c>
      <c r="J23" s="59">
        <f>'[3]NECONSUMAT IUNIE 2026'!E25</f>
        <v>760</v>
      </c>
      <c r="K23" s="59">
        <f t="shared" si="1"/>
        <v>760</v>
      </c>
      <c r="L23" s="59">
        <f t="shared" si="2"/>
        <v>760</v>
      </c>
      <c r="M23" s="59">
        <v>1976</v>
      </c>
      <c r="N23" s="59">
        <v>1444</v>
      </c>
      <c r="O23" s="59">
        <v>1368</v>
      </c>
      <c r="P23" s="59">
        <f t="shared" si="3"/>
        <v>4788</v>
      </c>
    </row>
    <row r="24" spans="1:16" x14ac:dyDescent="0.3">
      <c r="A24" s="56">
        <v>18</v>
      </c>
      <c r="B24" s="57" t="s">
        <v>85</v>
      </c>
      <c r="C24" s="64" t="s">
        <v>86</v>
      </c>
      <c r="D24" s="59"/>
      <c r="E24" s="59"/>
      <c r="F24" s="59"/>
      <c r="G24" s="59"/>
      <c r="H24" s="59"/>
      <c r="I24" s="59">
        <v>0</v>
      </c>
      <c r="J24" s="59">
        <f>'[3]NECONSUMAT IUNIE 2026'!E26</f>
        <v>1254</v>
      </c>
      <c r="K24" s="59">
        <f t="shared" si="1"/>
        <v>1254</v>
      </c>
      <c r="L24" s="59">
        <f t="shared" si="2"/>
        <v>1254</v>
      </c>
      <c r="M24" s="59">
        <v>1368</v>
      </c>
      <c r="N24" s="59">
        <v>2090</v>
      </c>
      <c r="O24" s="59">
        <v>1330</v>
      </c>
      <c r="P24" s="59">
        <f t="shared" si="3"/>
        <v>4788</v>
      </c>
    </row>
    <row r="25" spans="1:16" x14ac:dyDescent="0.3">
      <c r="A25" s="56">
        <v>19</v>
      </c>
      <c r="B25" s="57" t="s">
        <v>87</v>
      </c>
      <c r="C25" s="64" t="s">
        <v>88</v>
      </c>
      <c r="D25" s="59"/>
      <c r="E25" s="59"/>
      <c r="F25" s="59"/>
      <c r="G25" s="59"/>
      <c r="H25" s="59"/>
      <c r="I25" s="59">
        <v>0</v>
      </c>
      <c r="J25" s="59">
        <f>'[3]NECONSUMAT IUNIE 2026'!E27</f>
        <v>380</v>
      </c>
      <c r="K25" s="59">
        <f t="shared" si="1"/>
        <v>380</v>
      </c>
      <c r="L25" s="59">
        <f t="shared" si="2"/>
        <v>380</v>
      </c>
      <c r="M25" s="59">
        <v>1064</v>
      </c>
      <c r="N25" s="59">
        <v>2356</v>
      </c>
      <c r="O25" s="59">
        <v>722</v>
      </c>
      <c r="P25" s="59">
        <f t="shared" si="3"/>
        <v>4142</v>
      </c>
    </row>
    <row r="26" spans="1:16" s="66" customFormat="1" x14ac:dyDescent="0.25">
      <c r="A26" s="65"/>
      <c r="B26" s="65"/>
      <c r="C26" s="65" t="s">
        <v>32</v>
      </c>
      <c r="D26" s="65">
        <f t="shared" ref="D26:F26" si="4">SUM(D7:D21)</f>
        <v>41762</v>
      </c>
      <c r="E26" s="65">
        <f t="shared" si="4"/>
        <v>46626</v>
      </c>
      <c r="F26" s="65">
        <f t="shared" si="4"/>
        <v>45942</v>
      </c>
      <c r="G26" s="65">
        <f>SUM(G7:G21)</f>
        <v>134330</v>
      </c>
      <c r="H26" s="65">
        <f t="shared" ref="H26:I26" si="5">SUM(H7:H21)</f>
        <v>49628</v>
      </c>
      <c r="I26" s="65">
        <f t="shared" si="5"/>
        <v>47120</v>
      </c>
      <c r="J26" s="65">
        <f>SUM(J7:J25)</f>
        <v>45144</v>
      </c>
      <c r="K26" s="65">
        <f>SUM(K7:K25)</f>
        <v>141892</v>
      </c>
      <c r="L26" s="65">
        <f>SUM(L7:L25)</f>
        <v>276222</v>
      </c>
      <c r="M26" s="65">
        <v>46550</v>
      </c>
      <c r="N26" s="65">
        <f>SUM(N7:N25)</f>
        <v>57152</v>
      </c>
      <c r="O26" s="65">
        <f>SUM(O7:O25)</f>
        <v>49058</v>
      </c>
      <c r="P26" s="65">
        <f>SUM(P7:P25)</f>
        <v>152760</v>
      </c>
    </row>
    <row r="27" spans="1:16" x14ac:dyDescent="0.3">
      <c r="E27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TESTARE GENETICA</vt:lpstr>
      <vt:lpstr>PET-CT</vt:lpstr>
      <vt:lpstr>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2026-08-25T10:32:18Z</dcterms:created>
  <dcterms:modified xsi:type="dcterms:W3CDTF">2026-08-25T10:35:48Z</dcterms:modified>
</cp:coreProperties>
</file>